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8385" activeTab="0"/>
  </bookViews>
  <sheets>
    <sheet name="2013" sheetId="1" r:id="rId1"/>
    <sheet name="1b" sheetId="2" r:id="rId2"/>
    <sheet name="isoz" sheetId="3" r:id="rId3"/>
  </sheets>
  <definedNames>
    <definedName name="_xlnm.Print_Area" localSheetId="0">'2013'!$A$1:$Q$177</definedName>
  </definedNames>
  <calcPr fullCalcOnLoad="1"/>
  <pivotCaches>
    <pivotCache cacheId="1" r:id="rId4"/>
  </pivotCaches>
</workbook>
</file>

<file path=xl/sharedStrings.xml><?xml version="1.0" encoding="utf-8"?>
<sst xmlns="http://schemas.openxmlformats.org/spreadsheetml/2006/main" count="2698" uniqueCount="1812">
  <si>
    <t>53.00.0041</t>
  </si>
  <si>
    <t>ΣΑΚΚΟΣ ΝΙΚΟΛΑΟΣ (Α)</t>
  </si>
  <si>
    <t>53.00.0042</t>
  </si>
  <si>
    <t>ΜΑΡΚΟ ΠΑΙΤΙΜ (Α)</t>
  </si>
  <si>
    <t>53.00.0043</t>
  </si>
  <si>
    <t>ΤΣΩΛΗΣ ΘΕΟΔΩΡΟΣ (Α)</t>
  </si>
  <si>
    <t>53.00.0044</t>
  </si>
  <si>
    <t>ΤΖΟΥΜΕΡΚΙΩΤΗΣ ΗΡΑΚΛΗΣ (ΔΕΚ)</t>
  </si>
  <si>
    <t>53.00.0045</t>
  </si>
  <si>
    <t>ΜΠΑΡΜΠΑ ΜΑΡΙΑΝΝΑ  (ΔΕΚ)</t>
  </si>
  <si>
    <t>53.00.0046</t>
  </si>
  <si>
    <t>ΜΠΑΛΑΦΑΣ ΘΕΟΦΑΝΗΣ (ΔΕΚ)</t>
  </si>
  <si>
    <t>53.00.0047</t>
  </si>
  <si>
    <t>ΑΝΑΣΤΑΣΙΑΔΟΥ ΚΥΡΙΑΚΗ (ΔΕΚ)</t>
  </si>
  <si>
    <t>53.00.0048</t>
  </si>
  <si>
    <t>ΓΑΛΑΝΟΥ ΑΡΕΤΗ (ΔΕΚ)</t>
  </si>
  <si>
    <t>53.00.0049</t>
  </si>
  <si>
    <t>ΛΑΜΠΡΗΣ ΧΡΗΣΤΟΣ (ΔΕΚ)</t>
  </si>
  <si>
    <t>53.00.0050</t>
  </si>
  <si>
    <t>ΝΕΡΑΝΤΖΗ ΕΥΡΥΔΙΚΗ (ΔΕΚ)</t>
  </si>
  <si>
    <t>53.00.0051</t>
  </si>
  <si>
    <t>ΑΘΑΝΑΣΟΠΟΥΛΟΣ ΓΕΩΡΓΙΟΣ (ΔΕΚ)</t>
  </si>
  <si>
    <t>53.00.0052</t>
  </si>
  <si>
    <t>ΜΠΑΡΚΑ ΑΘΑΝΑΣΙΑ (ΔΕΚ)</t>
  </si>
  <si>
    <t>53.00.0053</t>
  </si>
  <si>
    <t>ΕΞΑΡΧΟΣ ΚΩΝΣΤΑΝΤΙΝΟΣ (ΔΕΚ)</t>
  </si>
  <si>
    <t>53.00.0054</t>
  </si>
  <si>
    <t>ΓΙΟΛΔΑΣΗΣ ΟΝΟΥΦΡΙΟΣ (ΔΕΚ)</t>
  </si>
  <si>
    <t>53.00.0055</t>
  </si>
  <si>
    <t>ΖΑΛΑΚΩΣΤΑ ΦΩΤΕΙΝΗ (ΔΕΚ)</t>
  </si>
  <si>
    <t>53.00.0056</t>
  </si>
  <si>
    <t>ΝΤΙΓΚΟΥ ΕΛΕΝΗ (ΔΕΚ)</t>
  </si>
  <si>
    <t>53.00.0057</t>
  </si>
  <si>
    <t>ΚΟΛΙΑ ΕΛΕΝΗ (ΔΕΚ)</t>
  </si>
  <si>
    <t>53.00.0058</t>
  </si>
  <si>
    <t>ΣΤΑΜΟΥΛΗΣ ΚΩΝΣΤΑΝΤΙΝΟΣ (ΔΕΚ)</t>
  </si>
  <si>
    <t>53.00.0059</t>
  </si>
  <si>
    <t>ΓΙΑΓΚΟΥΛΑΣ ΕΜΜΑΝΟΥΗΛ (ΔΕΚ)</t>
  </si>
  <si>
    <t>53.00.0060</t>
  </si>
  <si>
    <t>ΚΟΝΤΟΓΕΩΡΓΟΣ ΙΩΑΝΝΗΣ (ΔΕΚ)</t>
  </si>
  <si>
    <t>53.00.0061</t>
  </si>
  <si>
    <t>ΝΤΑΤΣΗ ΑΝΤΙΓΟΝΗ (ΔΕΚ)</t>
  </si>
  <si>
    <t>53.00.9001</t>
  </si>
  <si>
    <t>ΣΠΥΡΤΟΥ ΑΝΔΡΟΜΑΧΗ (ΔΕΚ)</t>
  </si>
  <si>
    <t>53.00.9011</t>
  </si>
  <si>
    <t>ΣΙΑΜΑΝΗ ΓΕΩΡΓΙΑ (ΔΕΚ)</t>
  </si>
  <si>
    <t>53.00.9012</t>
  </si>
  <si>
    <t>ΖΗΛΙΑΝΙΔΟΥ ΙΣΜΗΝΗ (ΔΕΚ)</t>
  </si>
  <si>
    <t>53.00.9013</t>
  </si>
  <si>
    <t>ΔΑΣΚΑΛΟΥ ΕΛΕΝΗ (ΔΕΚ)</t>
  </si>
  <si>
    <t>53.00.9014</t>
  </si>
  <si>
    <t>ΣΑΚΚΑ ΜΙΚΕΛΑ (ΔΕΚ)</t>
  </si>
  <si>
    <t>53.08.0001</t>
  </si>
  <si>
    <t>ΜΠΑΣΔΕΚΗΣ ΔΗΜΗΤΡΙΟΣ</t>
  </si>
  <si>
    <t>53.08.0002</t>
  </si>
  <si>
    <t>ΓΙΑΓΚΟΥΛΑ ΧΑΡΙΚΛΕΙΑ (ΔΕΣ)</t>
  </si>
  <si>
    <t>53.08.0003</t>
  </si>
  <si>
    <t>ΠΑΠΑΔΗΜΗΤΡΙΟΥ ΕΥΤΥΧΙΑ</t>
  </si>
  <si>
    <t>53.08.0008</t>
  </si>
  <si>
    <t>53.08.0019</t>
  </si>
  <si>
    <t>53.08.0023</t>
  </si>
  <si>
    <t>ΠΑΠΠΑΣ ΚΩΝΣΤΑΝΤΙΝΟΣ (ΔΕΣ)</t>
  </si>
  <si>
    <t>53.08.0062</t>
  </si>
  <si>
    <t>53.08.0131</t>
  </si>
  <si>
    <t>53.08.2044</t>
  </si>
  <si>
    <t>ΜΑΡΚΟ ΦΑΤΜΙΡ (Α)</t>
  </si>
  <si>
    <t>53.09.2045</t>
  </si>
  <si>
    <t>ΒΑΓΓΕΝΑΣ ΕΥΑΓΓΕΛΟΣ</t>
  </si>
  <si>
    <t>53.14.0001</t>
  </si>
  <si>
    <t>ΤΣΩΛΗΣ ΒΑΣΙΛΕΙΟΣ (Α)</t>
  </si>
  <si>
    <t>53.14.0002</t>
  </si>
  <si>
    <t>ΚΑΤΡΑΧΟΥΡΑΣ ΜΙΧΑΛΗΣ (Α)</t>
  </si>
  <si>
    <t>53.90.0000</t>
  </si>
  <si>
    <t>ΕΠΙΤΑΓΕΣ ΑΓΡΟΤΙΚΗΣ ΠΛΗΡΩΤΕΕΣ (ΔΕΚ)</t>
  </si>
  <si>
    <t>53.90.0001</t>
  </si>
  <si>
    <t>ΕΠΙΤΑΓΕΣ ΠΛΗΡΩΤΕΕΣ ΤΡΑΠ.ΕΡΓΑΣΙΑΣ (ΔΕΣ)</t>
  </si>
  <si>
    <t>53.98.0000</t>
  </si>
  <si>
    <t>ΒΕΡΓΟΣ ΒΑΣΙΛΕΙΟΣ (ΔΕΚ)</t>
  </si>
  <si>
    <t>53.98.0001</t>
  </si>
  <si>
    <t>ΑΧΜΕΤΗΣ Ο.Ε (ΔΕΚ)</t>
  </si>
  <si>
    <t>54.00.0010</t>
  </si>
  <si>
    <t>Φ.Π.Α ΔΑΠΑΝΩΝ 10%</t>
  </si>
  <si>
    <t>54.00.0011</t>
  </si>
  <si>
    <t>Φ.Π.Α ΔΑΠΑΝΩΝ 11%</t>
  </si>
  <si>
    <t>54.00.0013</t>
  </si>
  <si>
    <t>Φ.Π.Α ΔΑΠΑΝΩΝ 13%</t>
  </si>
  <si>
    <t>54.00.0019</t>
  </si>
  <si>
    <t>Φ.Π.Α ΔΑΠΑΝΩΝ 19%</t>
  </si>
  <si>
    <t>54.00.0021</t>
  </si>
  <si>
    <t>Φ.Π.Α ΔΑΠΑΝΩΝ 21%</t>
  </si>
  <si>
    <t>54.00.0023</t>
  </si>
  <si>
    <t>Φ.Π.Α ΔΑΠΑΝΩΝ 23%</t>
  </si>
  <si>
    <t>54.00.0801</t>
  </si>
  <si>
    <t>ΕΚΚΑΘΑΡΙΣΗ Φ.Π.Α Α.Ε ΙΑΝΟΥΑΡΙΟΥ</t>
  </si>
  <si>
    <t>54.00.0802</t>
  </si>
  <si>
    <t>ΕΚΚΑΘΑΡΙΣΗ Φ.Π.Α Α.Ε ΦΕΒΡΟΥΑΡΙΟΥ</t>
  </si>
  <si>
    <t>54.00.0803</t>
  </si>
  <si>
    <t>ΕΚΚΑΘΑΡΙΣΗ Φ.Π.Α Α.Ε ΜΑΡΤΙΟΥ</t>
  </si>
  <si>
    <t>54.00.0804</t>
  </si>
  <si>
    <t>Φ.Π.Α ΑΠΡΙΛΙΟΥ (Α)</t>
  </si>
  <si>
    <t>54.00.0805</t>
  </si>
  <si>
    <t>ΕΚΚΑΘΑΡΙΣΗ Φ.Π.Α ΜΑΙΟΥ</t>
  </si>
  <si>
    <t>54.00.0806</t>
  </si>
  <si>
    <t>ΕΚΚΑΘΑΡΙΣΗ Φ.Π.Α ΙΟΥΝΙΟΥ</t>
  </si>
  <si>
    <t>54.00.0808</t>
  </si>
  <si>
    <t>ΕΚΚΑΘΑΡΙΣΗ Φ.Π.Α ΑΥΓΟΥΣΤΟΥ</t>
  </si>
  <si>
    <t>54.00.0809</t>
  </si>
  <si>
    <t>ΕΚΚΑΘΑΡΙΣΗ Φ.Π.Α ΣΕΠΤΕΜΒΡΙΟΥ</t>
  </si>
  <si>
    <t>54.00.0812</t>
  </si>
  <si>
    <t>Φ.Π.Α ΕΚΚΑΘΑΡΙΣΗΣ ΔΕΚΕΜΒΡΙΟΥ</t>
  </si>
  <si>
    <t>54.00.0815</t>
  </si>
  <si>
    <t>ΕΚΚΑΘΑΡΙΣΗ Φ.Π.Α Α.Ε ΜΑΙΟΥ</t>
  </si>
  <si>
    <t>54.00.0816</t>
  </si>
  <si>
    <t>ΕΚΚΑΘΑΡΙΣΗ Φ.Π.Α Α.Ε ΙΟΥΝΙΟΥ</t>
  </si>
  <si>
    <t>54.00.0817</t>
  </si>
  <si>
    <t>ΕΚΚΑΘΑΡΙΣΗ ΦΠΑ Α.Ε ΙΟΥΛΙΟΥ</t>
  </si>
  <si>
    <t>54.00.0818</t>
  </si>
  <si>
    <t>ΕΚΚΑΘΑΡΙΣΗ ΦΠΑ Α.Ε ΑΥΓΟΥΣΤΟΥ</t>
  </si>
  <si>
    <t>54.00.0819</t>
  </si>
  <si>
    <t>ΕΚΚΑΘΑΡΙΣΗ ΦΠΑ Α.Ε ΣΕΠΤΕΜΒΡΙΟΥ</t>
  </si>
  <si>
    <t>54.00.0820</t>
  </si>
  <si>
    <t>ΕΚΚΑΘΑΡΙΣΗ ΦΠΑ Α.Ε ΟΚΤΩΒΡΙΟΥ</t>
  </si>
  <si>
    <t>54.00.0821</t>
  </si>
  <si>
    <t>ΕΚΚΑΘΑΡΙΣΗ ΦΠΑ Α.Ε ΝΟΕΜΒΡΙΟΥ</t>
  </si>
  <si>
    <t>54.00.0822</t>
  </si>
  <si>
    <t>ΕΚΚΑΘΑΡΙΣΗ ΦΠΑ Α.Ε ΔΕΚΕΜΒΡΙΟΥ</t>
  </si>
  <si>
    <t>54.00.1000</t>
  </si>
  <si>
    <t>ΦΠΑ ΡΥΘΜΙΣΗΣ</t>
  </si>
  <si>
    <t>54.00.1804</t>
  </si>
  <si>
    <t>ΕΚΚΑΘΑΡΙΣΗ Φ.Π.Α Α.Ε ΑΠΡΙΛΙΟΥ</t>
  </si>
  <si>
    <t>54.00.1805</t>
  </si>
  <si>
    <t>ΦΠΑ ΕΚΚΑΘ.8ου (Α)</t>
  </si>
  <si>
    <t>54.00.1812</t>
  </si>
  <si>
    <t>ΦΠΑ ΕΚΚΑΘ.12ου (Α)</t>
  </si>
  <si>
    <t>54.00.6011</t>
  </si>
  <si>
    <t>54.00.6019</t>
  </si>
  <si>
    <t>Φ.Π.Α ΔΑΠΑΝΩΝ 19% (Α)</t>
  </si>
  <si>
    <t>54.00.6023</t>
  </si>
  <si>
    <t>54.00.7321</t>
  </si>
  <si>
    <t>Φ.Π.Α ΕΣΟΔΩΝ 21%</t>
  </si>
  <si>
    <t>54.00.7323</t>
  </si>
  <si>
    <t>Φ.Π.Α ΕΣΟΔΩΝ 23%</t>
  </si>
  <si>
    <t>54.00.9000</t>
  </si>
  <si>
    <t>Φ.Π.Α ΠΡΟΗΓΟΥΜΕΝΗΣ ΠΕΡΙΟΔΟΥ (Α)</t>
  </si>
  <si>
    <t>54.03.0000</t>
  </si>
  <si>
    <t>Φ.Μ.Υ (Α)-(ΔΕΚ)</t>
  </si>
  <si>
    <t>54.03.0200</t>
  </si>
  <si>
    <t>ΟΓΑ &amp; ΧΑΡΤΟΣΗΜΟ ΜΙΣΘΩΤΩΝ (Α)</t>
  </si>
  <si>
    <t>54.03.0700</t>
  </si>
  <si>
    <t>ΕΙΔΙΚΗ ΕΙΣΦΟΡΑ ΑΛΗΛΕΓΓΥΗΣ</t>
  </si>
  <si>
    <t>54.03.2000</t>
  </si>
  <si>
    <t>ΧΑΡΤΟΣΗΜΟ &amp; ΟΓΑ ΜΙΣΘΩΤΩΝ (Α)</t>
  </si>
  <si>
    <t>54.04.0000</t>
  </si>
  <si>
    <t>ΦΟΡΟΣ ΕΛΕΥΘΕΡΩΝ ΕΠΑΓΓΕΛΜΑΤΙΩΝ (Α)-(ΔΕΣ)-(ΔΕΚ)</t>
  </si>
  <si>
    <t>54.04.0001</t>
  </si>
  <si>
    <t>ΦΟΡΟΣ ΑΜΟΙΒΩΝ ΜΕ ΑΠΟΔ.ΕΠΑΓΓ.ΔΑΠΑΝΗΣ (Α)-(ΔΕΚ)</t>
  </si>
  <si>
    <t>54.04.0002</t>
  </si>
  <si>
    <t>ΦΟΡΟΣ ΑΜΟΙΒΩΝ ΜΕ ΑΠΟΔ.ΕΠΑΓΓ.ΔΑΠΑΝΗΣ (ΔΕΣ)</t>
  </si>
  <si>
    <t>54.04.0003</t>
  </si>
  <si>
    <t>ΦΟΡΟΣ ΑΜΟΙΒΩΝ ΕΛ.ΕΠΑΓΓΕΛΜΑΤΙΩΝ (Α)</t>
  </si>
  <si>
    <t>54.04.0004</t>
  </si>
  <si>
    <t>ΠΑΡΑΚΡΑΤΗΣΗ ΦΟΡΩΝ</t>
  </si>
  <si>
    <t>54.04.0005</t>
  </si>
  <si>
    <t>ΦΟΡΟΣ ΜΗΧΑΝΙΚΩΝ</t>
  </si>
  <si>
    <t>54.04.1002</t>
  </si>
  <si>
    <t>ΧΑΡΤΟΣΗΜΟ &amp; ΟΓΑ ΕΠΑΓΓ.ΔΑΠΑΝΩΝ (Α)</t>
  </si>
  <si>
    <t>54.07.0000</t>
  </si>
  <si>
    <t>ΦΟΡΟΣ ΕΙΣΟΔΗΜΑΤΟΣ ΦΟΡΟΛΟΓΗΤΕΩΝ ΚΕΡΔΩΝ</t>
  </si>
  <si>
    <t>54.07.9999</t>
  </si>
  <si>
    <t>ΦΟΡΟΣ ΠΕΡΑΙΩΣΗΣ ΒΙΒΛΙΩΝ</t>
  </si>
  <si>
    <t>54.08.0000</t>
  </si>
  <si>
    <t>ΛΟΓΑΡΙΑΣΜΟΣ ΕΚΚΑΘΑΡΙΣΕΩΣ ΦΟΡΩΝ</t>
  </si>
  <si>
    <t>54.09.0005</t>
  </si>
  <si>
    <t>ΧΑΡΤΟΣΗΜΟ &amp; ΟΓΑ ΕΝΟΙΚΙΩΝ (ΔΕΚ)</t>
  </si>
  <si>
    <t>55.00.0000</t>
  </si>
  <si>
    <t>Ι.Κ.Α (Α)</t>
  </si>
  <si>
    <t>55.00.0001</t>
  </si>
  <si>
    <t>Ι.Κ.Α Δ.Ε.Κ.Κ.Α.Φ</t>
  </si>
  <si>
    <t>55.02.0000</t>
  </si>
  <si>
    <t>ΕΠΙΚΟΥΡΙΚΟ ΤΑΜΕΙΟ ΗΛΕΚΤΡΟΛΟΓΩΝ</t>
  </si>
  <si>
    <t>55.99.1000</t>
  </si>
  <si>
    <t>ΠΑΡΑΚΡΑΤΗΣΗ Ι.Κ.Α</t>
  </si>
  <si>
    <t>56.00.0000</t>
  </si>
  <si>
    <t>ΕΣΟΔΑ ΕΠΟΜΕΝΩΝ ΧΡΗΣΕΩΝ (ΔΕΚ)</t>
  </si>
  <si>
    <t>60.00.0000</t>
  </si>
  <si>
    <t>ΤΑΚΤΙΚΕΣ ΑΠΟΔΟΧΕΣ</t>
  </si>
  <si>
    <t>60.01.0000</t>
  </si>
  <si>
    <t>60.03.0000</t>
  </si>
  <si>
    <t>ΕΡΓΟΔΟΤΙΚΕΣ ΕΙΣΦΟΡΕΣ ΙΚΑ</t>
  </si>
  <si>
    <t>60.04.0000</t>
  </si>
  <si>
    <t>61.00.0200</t>
  </si>
  <si>
    <t>ΑΜΟΙΒΕΣ &amp; ΕΞΟΔΑ ΜΗΧΑΝΙΚΩΝ</t>
  </si>
  <si>
    <t>61.00.0600</t>
  </si>
  <si>
    <t>ΑΜΟΙΒΕΣ &amp; ΕΞΟΔΑ ΛΟΓΙΣΤΩΝ</t>
  </si>
  <si>
    <t>63.98.0001</t>
  </si>
  <si>
    <t>Ε.Ε.ΤΗ.Δ.Ε.</t>
  </si>
  <si>
    <t>64.05.0001</t>
  </si>
  <si>
    <t>ΤΕΧΝΙΚΗ ΥΠΟΣΤΗΡΙΞΗ ΠΡΟΓΡΑΜΜΑΤΩΝ</t>
  </si>
  <si>
    <t>64.07.0100</t>
  </si>
  <si>
    <t>ΥΛΙΚΑ ΠΟΛΛΑΠΛΩΝ ΕΚΤΥΠΩΣΕΩΝ</t>
  </si>
  <si>
    <t>64.07.0300</t>
  </si>
  <si>
    <t>ΓΡΑΦΙΚΗ ΥΛΗ &amp; ΛΟΙΠΑ ΥΛΙΚΑ ΓΡΑΦΕΙΟΥ</t>
  </si>
  <si>
    <t>64.08.0100</t>
  </si>
  <si>
    <t>ΥΛΙΚΑ ΚΑΘΑΡΙΟΤΗΤΑΣ</t>
  </si>
  <si>
    <t>64.09.9900</t>
  </si>
  <si>
    <t>ΕΞΟΔΑ ΛΟΙΠΩΝ ΔΗΜΟΣΙΕΥΣΕΩΝ</t>
  </si>
  <si>
    <t>64.98.0000</t>
  </si>
  <si>
    <t>ΔΙΑΦΟΡΑ ΕΞΟΔΑ</t>
  </si>
  <si>
    <t>64.98.0001</t>
  </si>
  <si>
    <t>ΕΞΟΔΑ ΕΜΠΟΡΟΠΑΝΗΓΥΡΗΣ</t>
  </si>
  <si>
    <t>64.98.0002</t>
  </si>
  <si>
    <t>ΕΞΟΔΑ ΣΦΑΓΕΙΟΥ</t>
  </si>
  <si>
    <t>66.01.0301</t>
  </si>
  <si>
    <t>ΑΠΟΣΒΕΣΕΙΣ ΚΤΙΡΙΩΝ ΜΗ ΕΚΠΙΠΤΟΜΕΝΕΣ</t>
  </si>
  <si>
    <t>66.02.0300</t>
  </si>
  <si>
    <t>ΑΠΟΣΒΕΣΕΙΣ ΜΗΧΑΝ. ΕΞΟΠΛΙΣΜΟΥ ΜΗ ΕΚΠΙΠΤΟΜΕΝΕΣ</t>
  </si>
  <si>
    <t>66.03.0099</t>
  </si>
  <si>
    <t>ΑΠΟΣΒ.Μ.ΜΕΣ ΜΗ ΕΚΠΙΠΤΩΜΕΝΕΣ</t>
  </si>
  <si>
    <t>66.04.0099</t>
  </si>
  <si>
    <t>ΑΠΟΣΒ.ΕΠΙΠΛ.ΜΗ ΕΚΠΙΠΤΩΜΕΝΕΣ</t>
  </si>
  <si>
    <t>73.00.0010</t>
  </si>
  <si>
    <t>ΕΣΟΔΑ ΕΜΠΟΡΟΠΑΝΥΓΗΡΗΣ ΦΙΛ/ΔΑΣ</t>
  </si>
  <si>
    <t>75.05.0000</t>
  </si>
  <si>
    <t>ΕΝΟΙΚΙΟ ΑΝΑΨΥΚΤΗΡΙΟΥ Ν.ΚΕΡΑΣΟΥΝΤΑΣ</t>
  </si>
  <si>
    <t>75.05.0001</t>
  </si>
  <si>
    <t>ΕΝΟΙΚΙΟ ΑΝΑΨΥΚΤΗΡΙΟΥ ΓΗΠΕΔΟ ΤΕΝΝΙΣ</t>
  </si>
  <si>
    <t>75.05.0003</t>
  </si>
  <si>
    <t>ΕΝΟΙΚΙΟ Δ.Δ. ΔΡΥΟΦΥΤΟ</t>
  </si>
  <si>
    <t>75.05.0004</t>
  </si>
  <si>
    <t>ΕΝΟΙΚΙΟ ΣΧΟΛ.ΚΛΗΡΟΥ ΠΕΤΡΑΣ</t>
  </si>
  <si>
    <t>75.05.0005</t>
  </si>
  <si>
    <t>ΕΝΟΙΚΙΟ ΚΑΦΕΝΕΙΟ ΚΤΕΛ</t>
  </si>
  <si>
    <t>75.05.0008</t>
  </si>
  <si>
    <t>ΕΝΟΙΚΙΟ ΠΑΡΚΙΝΓΚ ΓΕΦΥΡΑ ΚΑΛΟΓΗΡΟΥ</t>
  </si>
  <si>
    <t>75.05.0012</t>
  </si>
  <si>
    <t>ΕΝΟΙΚΙΟ ΣΦΑΓΕΙΟΥ 2</t>
  </si>
  <si>
    <t>81.00.0100</t>
  </si>
  <si>
    <t>ΠΡΟΣΑΥΞΗΣΕΙΣ ΕΙΣΦΟΡΩΝ ΑΣΦΑΛΙΣΤΙΚΩΝ ΤΑΜΕΙΩΝ</t>
  </si>
  <si>
    <t>Γενικό Άθροισμα</t>
  </si>
  <si>
    <t>81.05.0000</t>
  </si>
  <si>
    <t>ΑΠΟΣΒΕΣΕΙΣ ΕΠΙΧΟΡΗΓΗΣΕΩΝ</t>
  </si>
  <si>
    <t>Μείον φόρος εισοδήματος &amp; συμπληρ</t>
  </si>
  <si>
    <t>Μείον συμπληρωματικός φόρος</t>
  </si>
  <si>
    <t>Τακτικό αποθεματικό</t>
  </si>
  <si>
    <t>Ζημιές προηγούμενων χρήσεων</t>
  </si>
  <si>
    <t>ΦΙΛΙΠΠΙΑΔΑ 1/6/2014</t>
  </si>
  <si>
    <t>Ο ΛΟΓΙΣΤΗΣ</t>
  </si>
  <si>
    <t>Κέρδη-Ζημιές εις νέο</t>
  </si>
  <si>
    <t>1b</t>
  </si>
  <si>
    <t>yp xr</t>
  </si>
  <si>
    <t>yp pis</t>
  </si>
  <si>
    <t>10</t>
  </si>
  <si>
    <t>11</t>
  </si>
  <si>
    <t>12</t>
  </si>
  <si>
    <t>13</t>
  </si>
  <si>
    <t>14</t>
  </si>
  <si>
    <t>16</t>
  </si>
  <si>
    <t>18</t>
  </si>
  <si>
    <t>30</t>
  </si>
  <si>
    <t>33</t>
  </si>
  <si>
    <t>36</t>
  </si>
  <si>
    <t>38</t>
  </si>
  <si>
    <t>40</t>
  </si>
  <si>
    <t>41</t>
  </si>
  <si>
    <t>42</t>
  </si>
  <si>
    <t>45</t>
  </si>
  <si>
    <t>50</t>
  </si>
  <si>
    <t>53</t>
  </si>
  <si>
    <t>54</t>
  </si>
  <si>
    <t>55</t>
  </si>
  <si>
    <t>56</t>
  </si>
  <si>
    <t>60</t>
  </si>
  <si>
    <t>61</t>
  </si>
  <si>
    <t>63</t>
  </si>
  <si>
    <t>64</t>
  </si>
  <si>
    <t>66</t>
  </si>
  <si>
    <t>73</t>
  </si>
  <si>
    <t>75</t>
  </si>
  <si>
    <t>81</t>
  </si>
  <si>
    <t>yp xr-pis</t>
  </si>
  <si>
    <t>Άθροισμα από yp xr</t>
  </si>
  <si>
    <t>Άθροισμα από yp pis</t>
  </si>
  <si>
    <t xml:space="preserve">                                           31ης ΔΕΚΕΜΒΡΙΟΥ 2013 (1 ΙΑΝΟΥΑΡΙΟΥ - 31 ΔΕΚΕΜΒΡΙΟΥ 2013)</t>
  </si>
  <si>
    <t xml:space="preserve">             3.Έξοδα προηγούμενων χρήσεων</t>
  </si>
  <si>
    <t xml:space="preserve">             1.Έκτακτα και ανόργανα έξοδα</t>
  </si>
  <si>
    <t>ΕΝΕΡΓΗΤΙΚΟ</t>
  </si>
  <si>
    <t>ΠΑΘΗΤΙΚΟ</t>
  </si>
  <si>
    <t>Αξία κτήσεως</t>
  </si>
  <si>
    <t>Αποσβέσεις</t>
  </si>
  <si>
    <t>ΜΕΙΟΝ:</t>
  </si>
  <si>
    <t xml:space="preserve"> </t>
  </si>
  <si>
    <t>Α.ΙΔΙΑ ΚΕΦΑΛΑΙΑ</t>
  </si>
  <si>
    <t>5.Μεταφορικά μέσα</t>
  </si>
  <si>
    <t>6.Έπιπλα και λοιπός εξοπλισμός</t>
  </si>
  <si>
    <t>ΙΙ.Βραχυπρόθεσμες υποχρεώσεις</t>
  </si>
  <si>
    <t>1.Προμηθευτές</t>
  </si>
  <si>
    <t>1.Απαιτήσεις από πώληση αγαθών και υπηρεσιών</t>
  </si>
  <si>
    <t>Αναπόσβ.Αξία</t>
  </si>
  <si>
    <t>Ποσά</t>
  </si>
  <si>
    <t>κλειόμενης</t>
  </si>
  <si>
    <t>ΙΙ.Ενσώματες ακινητοποιήσεις</t>
  </si>
  <si>
    <t>ΙV.Διαθέσιμα</t>
  </si>
  <si>
    <t xml:space="preserve">7.Ακινητοποιήσεις υπό εκτέλεση και προκαταβολές </t>
  </si>
  <si>
    <t xml:space="preserve">  κτήσεως παγίων</t>
  </si>
  <si>
    <t>Ι.Αποτελέσματα εκμεταλλεύσεως</t>
  </si>
  <si>
    <t>Μείον:</t>
  </si>
  <si>
    <t>Κόστος αγαθών και υπηρεσιών</t>
  </si>
  <si>
    <t>Πλέον:</t>
  </si>
  <si>
    <t>Σύνολο</t>
  </si>
  <si>
    <t xml:space="preserve">   επενδύσεων-Δωρεές Παγίων</t>
  </si>
  <si>
    <t>Δ.ΚΥΚΛΟΦΟΡΟΥΝ ΕΝΕΡΓΗΤΙΚΟ</t>
  </si>
  <si>
    <t>Γ. ΠΑΓΙΟ ΕΝΕΡΓΗΤΙΚΟ</t>
  </si>
  <si>
    <t xml:space="preserve">ΙΙ.Διαφορές αναπροσαρμογής και Επιχορηγήσεις </t>
  </si>
  <si>
    <t xml:space="preserve">1.Ταμείο                               </t>
  </si>
  <si>
    <t>Σύνολο κυκλοφ/ντος ενεργητικού (ΔΙΙ+ΔΙV)</t>
  </si>
  <si>
    <t xml:space="preserve">3.Κτίρια και τεχνικά έργα      </t>
  </si>
  <si>
    <t>Σύνολο πάγιου ενεργητικού (ΓΙΙ+ΓΙΙΙ)</t>
  </si>
  <si>
    <t>-</t>
  </si>
  <si>
    <t>ΠΟΣΑ ΣΕ ΕΥΡΩ</t>
  </si>
  <si>
    <t>4.Μηχανήματα</t>
  </si>
  <si>
    <t xml:space="preserve">2.Καταθέσεις Οψεως                           </t>
  </si>
  <si>
    <t>5.Υποχρεώσεις από φόρους - τέλη</t>
  </si>
  <si>
    <t>6.Ασφαλιστικοί Οργανισμοί</t>
  </si>
  <si>
    <t>Μειον:</t>
  </si>
  <si>
    <t>3 Χρεωστικοί Τόκοι και Συναφή Εξοδα</t>
  </si>
  <si>
    <t>Β.ΕΞΟΔΑ ΕΓΚΑΤΑΣΤΑΣΗΣ</t>
  </si>
  <si>
    <t>4.Λοιπά Εξοδα Εγκατάστασης</t>
  </si>
  <si>
    <t>ΙΙ.Απαιτήσεις</t>
  </si>
  <si>
    <t>Ε. ΜΕΤΑΒΑΤΙΚΟΙ ΛΟΓ/ΣΜΟΙ ΕΝΕΡΓΗΤΙΚΟΥ</t>
  </si>
  <si>
    <t>2. Έσοδα χρήσεως εισπρακτέα</t>
  </si>
  <si>
    <t>ΓΕΝΙΚΟ ΣΥΝΟΛΟ ΕΝΕΡΓΗΤΙΚΟΥ (Β+ Γ+Δ+Ε)</t>
  </si>
  <si>
    <t>2. Έξοδα χρήσεως δουλευμένα</t>
  </si>
  <si>
    <t xml:space="preserve">ΠΙΝΑΚΑΣ ΔΙΑΘΕΣΗΣ ΑΠΟΤΕΛΕΣΜΑΤΩΝ </t>
  </si>
  <si>
    <t>4 Πιστωτικοί Τόκοι και Συναφή Εσοδα</t>
  </si>
  <si>
    <t>1. Άλλα έσοδα εκμεταλεύσεως</t>
  </si>
  <si>
    <r>
      <t>ΜΕΙΟΝ:</t>
    </r>
    <r>
      <rPr>
        <sz val="14"/>
        <rFont val="Times New Roman Greek"/>
        <family val="1"/>
      </rPr>
      <t xml:space="preserve">  1.Έξοδα διοικητικής λειτουργίας</t>
    </r>
  </si>
  <si>
    <t>προηγούμενης</t>
  </si>
  <si>
    <t>ΙΙ ΠΛΕΟΝ: Έκτακτα αποτελέσματα</t>
  </si>
  <si>
    <t xml:space="preserve">                                         ΚΑΤΑΣΤΑΣΗ ΛΟΓΑΡΙΑΣΜΟΥ ΑΠΟΤΕΛΕΣΜAΤΩΝ ΧΡΗΣΕΩΣ</t>
  </si>
  <si>
    <t xml:space="preserve">      Σύνολο αποσβέσεων παγίων στοιχείων</t>
  </si>
  <si>
    <t xml:space="preserve">      Μείον : Οι από αυτές ενσωματωμένες στο λειτουργικό κόστος</t>
  </si>
  <si>
    <t>1.Γήπεδα - Οικόπεδα-Αγροτεμάχια</t>
  </si>
  <si>
    <t>11.Πιστωτές διάφοροι</t>
  </si>
  <si>
    <t>Δ. ΜΕΤΑΒΑΤΙΚΟΙ ΛΟΓ/ΣΜΟΙ ΠΑΘΗΤΙΚΟΥ</t>
  </si>
  <si>
    <t xml:space="preserve">             3. Έσοδα προηγούμενων χρήσεων</t>
  </si>
  <si>
    <t xml:space="preserve">             1.Έκτακτα &amp; ανόργανα εσοδα</t>
  </si>
  <si>
    <t>Σύνολο ιδίων κεφαλαίων (ΑΙ +ΑΙΙ+ΑΙΙΙ+ΑΙV)</t>
  </si>
  <si>
    <t>Σύνολο υποχρεώσεων (ΓΙ+ΓΙΙ)</t>
  </si>
  <si>
    <t>ΓΕΝΙΚΟ ΣΥΝΟΛΟ ΠΑΘΗΤΙΚΟΥ (Α+Β+Γ+Δ)</t>
  </si>
  <si>
    <t>2.Προβλέψεις υποτίμησης συμμετοχών και χρεογράφων</t>
  </si>
  <si>
    <t xml:space="preserve">             4. Λοιπά έσοδα</t>
  </si>
  <si>
    <t>1. Έσοδα επόμενων χρήσεων</t>
  </si>
  <si>
    <t>11.Χρεώστες διάφοροι</t>
  </si>
  <si>
    <t xml:space="preserve">                 3.Έξοδα Δημοσίων σχέσεων</t>
  </si>
  <si>
    <t>Μικτά αποτελέσματα (Πλεόνασμα/ Έλλειμμα) εκμεταλεύσεως</t>
  </si>
  <si>
    <t>Μερικά αποτελέσματα (Έλλειμμα) εκμεταλλεύσεως</t>
  </si>
  <si>
    <t>Ολικα Αποτελέσματα ( Έλλειμμα) εκμεταλλεύσεως</t>
  </si>
  <si>
    <t>Οργανικά και έκτακτα αποτελέσματα  ( Έλλειμμα)</t>
  </si>
  <si>
    <t xml:space="preserve">  ΚΑΘΑΡΑ ΑΠΟΤΕΛΕΣΜΑΤΑ ( Έλλειμμα) ΧΡΗΣΕΩΣ</t>
  </si>
  <si>
    <t>Υπόλοιπο Ελλείμματος χρήσεως εις νέο</t>
  </si>
  <si>
    <t>Καθαρά αποτελέσματα (Έλλειμμα) χρήσεως</t>
  </si>
  <si>
    <t>Υπόλοιπο αποτελεσμάτων (Ελλειμάτων) προηγούμενων χρήσεων</t>
  </si>
  <si>
    <r>
      <rPr>
        <b/>
        <sz val="14"/>
        <rFont val="Times New Roman Greek"/>
        <family val="0"/>
      </rPr>
      <t>ΣΗΜΕΙΩΣΗ:</t>
    </r>
    <r>
      <rPr>
        <sz val="14"/>
        <rFont val="Times New Roman Greek"/>
        <family val="0"/>
      </rPr>
      <t xml:space="preserve"> </t>
    </r>
  </si>
  <si>
    <t xml:space="preserve">Έλλειμμα εις Νέο </t>
  </si>
  <si>
    <t>χρήσεως 2012</t>
  </si>
  <si>
    <t>ΔΗΜΟΤΙΚΗ ΖΗΡΟΥ Α.Ε. ΟΤΑ</t>
  </si>
  <si>
    <t>ΑΡ.ΜΑ.Ε. ΝΟΜΑΡΧΙΑΣ 69126/43/Β/09/008……(Α.Φ.Μ:099228960 ΤΑΓΧ ΒΕΛΙΣΣΑΡΙΟΥ ΦΙΛΙΠΠΙΑΔΑ)…….</t>
  </si>
  <si>
    <t xml:space="preserve">    Ποσά κλειόμενης χρήσεως 2013</t>
  </si>
  <si>
    <t>χρήσεως 2013</t>
  </si>
  <si>
    <t>III.Συμμετοχές και άλλες μακροπρόθεσμες</t>
  </si>
  <si>
    <t>Χρηματοοικονομικές Απαιτήσεις</t>
  </si>
  <si>
    <t>1.Συμμετοχές σε λοιπές επιχειρήσεις</t>
  </si>
  <si>
    <t>7.Λοιπές μακροπρόθεσμες απαιτήσεις</t>
  </si>
  <si>
    <t>Κύκλος εργασιών</t>
  </si>
  <si>
    <t>Ι.Μετοχικό Κεφάλαιο 7.750 μετοχές των 100,00 εκάστη</t>
  </si>
  <si>
    <t>ΟΦΕΙΛΟΜΕΝΟ ΚΕΦΑΛΑΙΟ</t>
  </si>
  <si>
    <t>1. ΚΑΤΑΒΕΒΛΗΜΕΝΟ ΚΕΦΑΛΑΙΟ</t>
  </si>
  <si>
    <t xml:space="preserve">3.Επιχορηγήσεις επενδύσεων </t>
  </si>
  <si>
    <t>Διαφορές από αναπροσαρμογή αξίας λοιπών περιουσιακών στοιχείων</t>
  </si>
  <si>
    <t>4. Αποθεματικά</t>
  </si>
  <si>
    <t>V.Αποτελέσματα εις νέο</t>
  </si>
  <si>
    <t>Κέρδη προηγούμενων χρήσεων</t>
  </si>
  <si>
    <t>Η ΠΡΟΕΔΡΟΣ</t>
  </si>
  <si>
    <t>ΤΟ ΜΕΛΟΣ Δ.Σ.</t>
  </si>
  <si>
    <t>Ποσά προηγούμενης χρήσεως 2012</t>
  </si>
  <si>
    <t xml:space="preserve">    Ποσά προηγούμενης χρήσεως 2012</t>
  </si>
  <si>
    <t>ΙΣΟΛΟΓΙΣΜΟΣ 31ης ΔΕΚΕΜΒΡΙΟΥ 2013    5η ΕΤΑΙΡΙΚΗ ΧΡΗΣΗ   (01 ΙΑΝΟΥΑΡΙΟΥ 2013- 31 ΔΕΚΕΜΒΡΙΟΥ 2013)</t>
  </si>
  <si>
    <t>αναμ</t>
  </si>
  <si>
    <t>ΑΝΑΓΝ</t>
  </si>
  <si>
    <t>εγγραφή</t>
  </si>
  <si>
    <t>να φέρω 70000</t>
  </si>
  <si>
    <t>1</t>
  </si>
  <si>
    <t>Δεδομένα</t>
  </si>
  <si>
    <t>Άθροισμα Άθροισμα από Χρέωση</t>
  </si>
  <si>
    <t>Άθροισμα Άθροισμα από Πίστωση</t>
  </si>
  <si>
    <t>Κωδικός</t>
  </si>
  <si>
    <t>Περιγραφή Λογαριασμού</t>
  </si>
  <si>
    <t>Άθροισμα από Χρέωση</t>
  </si>
  <si>
    <t>Άθροισμα από Πίστωση</t>
  </si>
  <si>
    <t>10.00.0000</t>
  </si>
  <si>
    <t>ΓΗΠΕΔΑ - ΟΙΚΟΠΕΔΑ</t>
  </si>
  <si>
    <t>11.00.0000</t>
  </si>
  <si>
    <t>ΚΤΙΡΙΑΚΟ ΣΥΓΚΡΟΤΗΜΑ ΣΦΑΓΕΙΩΝ ΣΕ ΑΚΙΝ.ΤΡΙΤΩΝ</t>
  </si>
  <si>
    <t>11.00.0001</t>
  </si>
  <si>
    <t>ΔΟΜΙΚΕΣ ΚΑΤΑΣΚΕΥΕΣ ΣΦΑΓΕΙΩΝ ΣΕ ΑΚΙΝ.ΤΡΙΤΩΝ</t>
  </si>
  <si>
    <t>11.99.0001</t>
  </si>
  <si>
    <t>ΑΠΟΣΒΕΣΜΕΝΑ ΚΤΙΡΙΑ</t>
  </si>
  <si>
    <t>12.00.0000</t>
  </si>
  <si>
    <t>ΜΗΧΑΝΗΜΑΤΑ ΓΡΑΜΜΗΣ ΣΦΑΓΕΙΟΥ ΧΟΙΡΙΝΩΝ</t>
  </si>
  <si>
    <t>12.00.0001</t>
  </si>
  <si>
    <t>ΜΗΧΑΝΗΜΑΤΑ ΓΡΑΜΜΗΣ ΣΦΑΓΕΙΟΥ ΒΟΕΙΔΩΝ</t>
  </si>
  <si>
    <t>12.00.0002</t>
  </si>
  <si>
    <t>ΜΗΧΑΝΗΜΑΤΑ ΓΡΑΜΜΗΣ ΣΦΑΓΕΙΟΥ ΑΡΝΙΩΝ</t>
  </si>
  <si>
    <t>12.00.0003</t>
  </si>
  <si>
    <t>ΜΗΧΑΝΗΜΑΤΑ ΛΟΙΠΟΣ ΕΞΟΠΛΙΣΜΟΣ</t>
  </si>
  <si>
    <t>12.00.0004</t>
  </si>
  <si>
    <t>ΕΓΚΑΤΑΣΤΑΣΕΙΣ ΨΥΞΗΣ</t>
  </si>
  <si>
    <t>12.00.0005</t>
  </si>
  <si>
    <t>ΕΓΚΑΤΑΣΤΑΣΕΙΣ ΒΙΟΛΟΓΙΚΟΥ</t>
  </si>
  <si>
    <t>12.00.0006</t>
  </si>
  <si>
    <t>ΛΟΙΠΕΣ ΤΕΧΝΙΚΕΣ ΕΓΚΑΤΑΣΤΑΣΕΙΣ</t>
  </si>
  <si>
    <t>12.00.0007</t>
  </si>
  <si>
    <t>ΛΟΙΠΟΣ ΜΗΧΑΝΟΛΟΓΙΚΟΣ ΕΞΟΠΛΙΣΜΟΣ ΣΦΑΓΕΙΟΥ</t>
  </si>
  <si>
    <t>12.00.0008</t>
  </si>
  <si>
    <t>ΠΡΙΟΝΙ ΔΙΧΟΤΟΜΗΣΗΣ ΜΕ ΜΕΤΑΣΧ.</t>
  </si>
  <si>
    <t>12.00.0009</t>
  </si>
  <si>
    <t>ΚΑΥΣΤΗΡΑΣ ΥΨΗΛΟΥ ΚΙΝΔΥΝΟΥ</t>
  </si>
  <si>
    <t>12.00.0010</t>
  </si>
  <si>
    <t>ΠΛΗΡΕΣ ΠΑΓΚΟΣ &amp; ΠΡΙΟΝΙ</t>
  </si>
  <si>
    <t>12.03.0000</t>
  </si>
  <si>
    <t>ΚΟΠΙΔΙ ΤΣΑΠΑΣ (ΔΕΚ)</t>
  </si>
  <si>
    <t>12.06.0001</t>
  </si>
  <si>
    <t>ΧΛΩΡΟΚΟΠΤΙΚΟ ΜΗΧΑΝΗΜΑ MAX 53 (ΔΕΚ)</t>
  </si>
  <si>
    <t>12.06.0002</t>
  </si>
  <si>
    <t>ΧΛΩΡΟΚΟΠΤΙΚΟ NEW GARDA 6HP (ΔΕΚ)</t>
  </si>
  <si>
    <t>12.06.0003</t>
  </si>
  <si>
    <t>ΑΛΥΣΟΠΡΙΟΝΟ KOMATSU G500 (ΔΕΚ)</t>
  </si>
  <si>
    <t>12.99.0001</t>
  </si>
  <si>
    <t>ΑΠΟΣΒΕΣΜΕΝΟΣ ΜΗΧΑΝΟΛΟΓΙΚΟΣ ΕΞΟΠΛΙΣΜΟΣ</t>
  </si>
  <si>
    <t>13.02.0000</t>
  </si>
  <si>
    <t>ΤΡΕΙΛΟΡ (ΔΕΚ)</t>
  </si>
  <si>
    <t>13.02.0001</t>
  </si>
  <si>
    <t>ΤΡΑΚΤΕΡ MURRAY 18HP (ΔΕΚ)</t>
  </si>
  <si>
    <t>13.02.0002</t>
  </si>
  <si>
    <t>IRRIGATORE MOND 50/100 SPORT (ΔΕΚ)</t>
  </si>
  <si>
    <t>13.02.0003</t>
  </si>
  <si>
    <t>ΚΥΛΙΝΔΡΟΣ Φ 640 (ΔΕΚ)</t>
  </si>
  <si>
    <t>13.02.0200</t>
  </si>
  <si>
    <t>ΦΟΡΤΗΓΟ ΑΠΟΡ.ΚΗΥ 7979 (ΔΕΚ)</t>
  </si>
  <si>
    <t>13.99.0099</t>
  </si>
  <si>
    <t>ΑΠΟΣΒ.ΜΗ ΕΚΠΙΠΤΟΜΕΝΕΣ</t>
  </si>
  <si>
    <t>14.00.0000</t>
  </si>
  <si>
    <t>ΝΤΟΥΛΑΠΑ (Α)</t>
  </si>
  <si>
    <t>14.00.0002</t>
  </si>
  <si>
    <t>ΕΞΟΠΛΙΣΜΟΣ ΓΡΑΦΕΙΟΥ (ΚΛΙΜΑΤΙΣΤΙΚΑ) (ΔΕΣ)</t>
  </si>
  <si>
    <t>14.00.0003</t>
  </si>
  <si>
    <t>ΕΞΟΠΛΙΣΜΟΣ ΠΡΟΣΩΠΙΚΟΥ (ΣΤΟΛΕΣ) (ΔΕΣ)</t>
  </si>
  <si>
    <t>14.00.0004</t>
  </si>
  <si>
    <t>ΛΟΙΠΟΣ ΕΞΟΠΛΙΣΜΟΣ  (ΔΕΣ)</t>
  </si>
  <si>
    <t>14.00.0005</t>
  </si>
  <si>
    <t>ΕΠΙΓΡΑΦΗ ΔΗΜΟΥ ΑΝΩΓΕΙΟΥ (ΔΕΚ)</t>
  </si>
  <si>
    <t>14.00.0006</t>
  </si>
  <si>
    <t>ΒΙΒΛΙΟΘΗΚΗ ΔΗΜΟΥ ΑΝΩΓΕΙΟΥ (ΔΕΚ)</t>
  </si>
  <si>
    <t>14.00.0007</t>
  </si>
  <si>
    <t>ΒΙΒΛΙΟΘΗΚΗ ΔΗΜΟΥ ΦΙΛ/ΔΑΣ (ΔΕΚ)</t>
  </si>
  <si>
    <t>14.01.0000</t>
  </si>
  <si>
    <t>ΨΥΓΕΙΟ ΔΗΜΟΥ ΑΝΩΓΕΙΟΥ (ΔΕΚ)</t>
  </si>
  <si>
    <t>14.01.0001</t>
  </si>
  <si>
    <t>ΨΥΓΕΙΟ ΔΗΜΟΥ ΦΙΛ/ΔΑΣ (ΔΕΚ)</t>
  </si>
  <si>
    <t>14.02.0000</t>
  </si>
  <si>
    <t>ΑΡΙΘΜΟΜΗΧΑΝΗ CASIO (ΔΕΚ)</t>
  </si>
  <si>
    <t>14.03.0000</t>
  </si>
  <si>
    <t>ΕΚΤΥΠΩΤΗΣ EPSON C42 (ΔΕΚ)</t>
  </si>
  <si>
    <t>14.03.0001</t>
  </si>
  <si>
    <t>ΛΟΓΙΣΤΙΚΕΣ ΕΦΑΡΜΟΓΕΣ ΣΤΟ EXCEL (ΔΕΚ)</t>
  </si>
  <si>
    <t>14.03.0002</t>
  </si>
  <si>
    <t>MODEM CRYPΤO V92 (ΔΕΚ)</t>
  </si>
  <si>
    <t>14.03.0003</t>
  </si>
  <si>
    <t>MODEM CRYPTO ΣΕΙΡΙΑΚΟ (ΔΕΚ)</t>
  </si>
  <si>
    <t>14.03.0004</t>
  </si>
  <si>
    <t>ΠΡΟΓΡΑΜΜΑ ΓΕΝ.ΛΟΓΙΣΤΙΚΗΣ (ΔΕΚ)</t>
  </si>
  <si>
    <t>14.03.0005</t>
  </si>
  <si>
    <t>ΠΡΟΓΡΑΜΜΑ ΔΙΑΧ.ΠΑΓΙΩΝ (ΔΕΚ)</t>
  </si>
  <si>
    <t>14.03.0006</t>
  </si>
  <si>
    <t>ΕΚΤΥΠΩΤΗΣ STAR LC 100 (ΔΕΚ)</t>
  </si>
  <si>
    <t>14.03.0008</t>
  </si>
  <si>
    <t>ΠΡΟΓΡΑΜΜΑ ΜΙΣΘΟΔΟΣΙΑΣ UNION (ΔΕΚ)</t>
  </si>
  <si>
    <t>14.03.0009</t>
  </si>
  <si>
    <t>IBM 80GB ΔΚΛΗΡΟΣ ΔΙΣΚΟΣ (ΔΕΚ)</t>
  </si>
  <si>
    <t>14.03.0013</t>
  </si>
  <si>
    <t>CANON PRINTER IP 1600 Δ.ΑΝΩΓΕΙΟΥ (ΔΕΚ)</t>
  </si>
  <si>
    <t>14.03.0014</t>
  </si>
  <si>
    <t>VIBRANT 17VM7V Δ.ΑΝΩΓΕΙΟΥ (ΔΕΚ)</t>
  </si>
  <si>
    <t>14.03.0015</t>
  </si>
  <si>
    <t>PC CEL 2.66 DVD 256 DDR Δ.ΑΝΩΓΕΙΟΥ (ΔΕΚ)</t>
  </si>
  <si>
    <t>14.03.0017</t>
  </si>
  <si>
    <t>14.03.0018</t>
  </si>
  <si>
    <t>14.03.0019</t>
  </si>
  <si>
    <t>ΕΚΤΥΠΩΤΗΣ SAMSUNG LASER (ΔΕΚ)</t>
  </si>
  <si>
    <t>14.03.0020</t>
  </si>
  <si>
    <t>ΕΚΤΥΠΩΤΗΣ SAMSUNG ML2010P (ΔΕΚ)</t>
  </si>
  <si>
    <t>14.03.0021</t>
  </si>
  <si>
    <t>ΟΘΟΝΗ SAMSUNG 940ΝW (ΔΕΚ)</t>
  </si>
  <si>
    <t>14.03.0022</t>
  </si>
  <si>
    <t>ΣΕΤ Η/Υ  (ΔΕΚ)</t>
  </si>
  <si>
    <t>14.03.0023</t>
  </si>
  <si>
    <t>ΠΡΟΓΡΑΜΜΑ ACCOUNTING</t>
  </si>
  <si>
    <t>14.08.0000</t>
  </si>
  <si>
    <t>ΤΗΛΕΦΩΝΙΚΗ ΣΥΣΚΕΥΗ (ΔΕΚ)</t>
  </si>
  <si>
    <t>14.08.0001</t>
  </si>
  <si>
    <t>ΤΗΛΕΦΩΝΙΚΗ ΣΥΣΚΕΥΗ Β (ΔΕΚ)</t>
  </si>
  <si>
    <t>14.08.0002</t>
  </si>
  <si>
    <t>ΤΗΛΕΦΩΝΙΚΗ ΣΥΣΚΕΥΗ Γ (ΔΕΚ)</t>
  </si>
  <si>
    <t>14.08.0003</t>
  </si>
  <si>
    <t>ΤΗΛΕΦΩΝΙΚΗ ΣΥΣΚΕΥΗ ALCATEL (ΔΕΚ)</t>
  </si>
  <si>
    <t>14.08.0004</t>
  </si>
  <si>
    <t>ΑΣΥΡΜΑΤΟ ΤΗΛΕΦΩΝΟ PANASONIC (ΔΕΚ)</t>
  </si>
  <si>
    <t>14.09.0000</t>
  </si>
  <si>
    <t>ΚΛΙΜΑΤΙΣΤΙΚΑ (ΔΕΚ)</t>
  </si>
  <si>
    <t>14.09.0001</t>
  </si>
  <si>
    <t>ΒΕΝΕΤΙΚΑ ΣΤΟΡΙΑ (ΔΕΚ)</t>
  </si>
  <si>
    <t>14.99.0099</t>
  </si>
  <si>
    <t>14.99.0300</t>
  </si>
  <si>
    <t>ΑΠΟΣΒ.Η/Υ &amp; ΗΛΕΚΤΡΟΝ.ΣΥΓΚΡΟΤΗΜΑΤΑ</t>
  </si>
  <si>
    <t>16.10.0001</t>
  </si>
  <si>
    <t>ΠΑΡΑΒΟΛΟ ΠΙΣΤΟΠΟΙΗΣΗΣ ΚΕΦΑΛΑΙΟΥ</t>
  </si>
  <si>
    <t>16.99.1000</t>
  </si>
  <si>
    <t>ΑΠΟΣΒ.ΕΞΟΔΑ ΙΔΡΥΣΗΣ &amp; ΠΡΩΤΗΣ ΕΓΚΑΤΑΣΤ.</t>
  </si>
  <si>
    <t>18.11.0000</t>
  </si>
  <si>
    <t>ΔΟΣΜΕΝΕΣ ΕΓΓΥΗΣΕΙΣ ΟΤΕ (Α)</t>
  </si>
  <si>
    <t>30.00.0002</t>
  </si>
  <si>
    <t>ΔΗΜΟΣ ΖΗΡΟΥ</t>
  </si>
  <si>
    <t>30.00.0003</t>
  </si>
  <si>
    <t>Δ.Ε.Η (ΔΕΚ)</t>
  </si>
  <si>
    <t>30.00.0006</t>
  </si>
  <si>
    <t>ΔΕΥΥΑ ΦΙΛΙΠΠΙΑΔΟΣ (ΔΕΚ)</t>
  </si>
  <si>
    <t>30.00.0007</t>
  </si>
  <si>
    <t>Κ/Ξ ΚΑΤΣΙΜΠΟΚΗΣ-ΑΔΕΦ (ΔΕΚ)</t>
  </si>
  <si>
    <t>30.00.0008</t>
  </si>
  <si>
    <t>ΧΗΝΑΣ ΔΗΜΗΤΡΙΟΣ</t>
  </si>
  <si>
    <t>30.00.0011</t>
  </si>
  <si>
    <t>ΒΙΣΤΩΝΗΣ Κ/Ξ Α.Ε-ΙΑΣΩΝ (ΔΕΚ)</t>
  </si>
  <si>
    <t>30.00.0012</t>
  </si>
  <si>
    <t>ΜΙΧΑΣ ΚΡΕΑΤΩΝ ΑΕΒΕ (ΔΕΣ)</t>
  </si>
  <si>
    <t>30.00.0013</t>
  </si>
  <si>
    <t>ΓΡΑΒΑΝΗ ΑΦΟΙ Ο.Ε (ΔΕΣ)</t>
  </si>
  <si>
    <t>30.00.0014</t>
  </si>
  <si>
    <t>ΧΑΡΑΜΟΓΛΗ-ΠΑΠΑΧΡΗΣΤΟΥ ΖΩΗ (ΔΕΚ)</t>
  </si>
  <si>
    <t>30.00.0015</t>
  </si>
  <si>
    <t>ΣΟΛΔΑΤΟΣ Ο.Ε (ΔΕΚ)</t>
  </si>
  <si>
    <t>30.00.0016</t>
  </si>
  <si>
    <t>ΚΙΤΣΙΟΠΑΝΟΣ ΑΛΕΞΑΝΔΡΟΣ (ΔΕΚ)</t>
  </si>
  <si>
    <t>30.00.0017</t>
  </si>
  <si>
    <t>ΠΝΕΥΜΑΤΙΚΟ ΚΕΝΤΡΟ ΦΙΛ/ΔΑΣ</t>
  </si>
  <si>
    <t>30.00.0018</t>
  </si>
  <si>
    <t>ΝΤΟΥΜΕΛΗ ΒΟΥΛΑ (ΔΕΚ)</t>
  </si>
  <si>
    <t>30.00.0019</t>
  </si>
  <si>
    <t>ΧΡΟΝΗΣ ΓΕΩΡΓΙΟΣ (ΔΕΣ)</t>
  </si>
  <si>
    <t>30.00.0020</t>
  </si>
  <si>
    <t>ΦΙΛΙΜΕΓΚΑΣ ΓΕΩΡΓΙΟΣ (ΔΕΚ)</t>
  </si>
  <si>
    <t>30.00.0022</t>
  </si>
  <si>
    <t>ΒΕΡΓΟΣ &amp; ΣΙΑ Ο.Ε (ΔΕΣ)</t>
  </si>
  <si>
    <t>30.00.0024</t>
  </si>
  <si>
    <t>ΚΕΦΑΛΑΣ ΧΡΗΣΤΟΣ &amp; ΣΙΑ Ο.Ε (ΔΕΚ)</t>
  </si>
  <si>
    <t>30.00.0038</t>
  </si>
  <si>
    <t>ΠΑΠΑΧΡΗΣΤΟΣ ΕΥΑΓΓΕΛΟΣ (ΔΕΣ)</t>
  </si>
  <si>
    <t>30.00.0051</t>
  </si>
  <si>
    <t>ΚΡΕΑΤ.ΘΡΙΑΣΟΥ ΜΟΝΟΠΡ.Ε.Π.Ε (ΔΕΣ)</t>
  </si>
  <si>
    <t>30.00.0082</t>
  </si>
  <si>
    <t>ΚΑΛΛΕΣ ΧΡΗΣΤΟΣ (ΔΕΣ)</t>
  </si>
  <si>
    <t>30.00.0083</t>
  </si>
  <si>
    <t>ΑΧΜΕΤΗΣ ΚΡΕΑΤΕΜΠΟΡΙΚΗ Ο.Ε</t>
  </si>
  <si>
    <t>30.00.0100</t>
  </si>
  <si>
    <t>ΑΧΜΕΤΗΣ ΚΡΕΑΤΕΜΠΟΡΙΚΗ Ε.Π.Ε (ΔΕΣ)</t>
  </si>
  <si>
    <t>30.00.0101</t>
  </si>
  <si>
    <t>ΜΑΡΚΟΥ ΑΦΟΙ Ο.Ε.</t>
  </si>
  <si>
    <t>30.00.0102</t>
  </si>
  <si>
    <t>KICO SPIRO</t>
  </si>
  <si>
    <t>30.00.0103</t>
  </si>
  <si>
    <t>ΚΑΧΑΤ ΤΖΑΜΑΛ</t>
  </si>
  <si>
    <t>30.00.0104</t>
  </si>
  <si>
    <t>ΖΕΡΒΑ ΕΛΕΝΗ</t>
  </si>
  <si>
    <t>30.00.0105</t>
  </si>
  <si>
    <t>ΧΑΤΖΗΠΕΤΡΟΥ ΓΕΩΡΓΙΑ</t>
  </si>
  <si>
    <t>30.00.0106</t>
  </si>
  <si>
    <t>ΣΟΥΛΤΗΣ ΧΡΗΣΤΟΣ</t>
  </si>
  <si>
    <t>30.00.0107</t>
  </si>
  <si>
    <t>ΤΣΟΥΛΙΑΣ ΣΩΤΗΡΙΟΣ</t>
  </si>
  <si>
    <t>30.00.0108</t>
  </si>
  <si>
    <t>ΚΟΝΤΟΣ ΘΩΜΑΣ</t>
  </si>
  <si>
    <t>30.00.0109</t>
  </si>
  <si>
    <t>ΛΑΠΠΑΣ Ε. ΚΩΣΤΑΓΙΑΝΝΗ Ο.Ε.</t>
  </si>
  <si>
    <t>30.00.0110</t>
  </si>
  <si>
    <t>ΚΛΗΜΕΝΙΔΟΥ ΓΕΩΡΓΙΑ</t>
  </si>
  <si>
    <t>30.00.0111</t>
  </si>
  <si>
    <t>ΚΟΥΚΟΥ ΜΑΡΓΑΡΙΤΑ</t>
  </si>
  <si>
    <t>30.00.0112</t>
  </si>
  <si>
    <t>ΤΣΙΤΟΦΩΤΟΥ ΑΣΠΑΣΙΑ</t>
  </si>
  <si>
    <t>30.00.0113</t>
  </si>
  <si>
    <t>ΜΑΣΟΥΡΑΣ ΓΕΩΡΓΙΟΣ</t>
  </si>
  <si>
    <t>30.00.0114</t>
  </si>
  <si>
    <t>ΚΥΡΙΑΚΙΔΗ ΛΥΔΙΑ</t>
  </si>
  <si>
    <t>30.00.0115</t>
  </si>
  <si>
    <t>ΤΑΣΙΟΣ ΑΝΤΩΝΙΟΣ</t>
  </si>
  <si>
    <t>30.00.0116</t>
  </si>
  <si>
    <t>ΠΑΝΟΥ ΑΡΙΣΤΟΤΕΛΗΣ</t>
  </si>
  <si>
    <t>30.00.0117</t>
  </si>
  <si>
    <t>ΦΩΤΕΙΝΟΥ ΓΙΑΝΝΟΥΛΑ</t>
  </si>
  <si>
    <t>30.00.0118</t>
  </si>
  <si>
    <t>ΖΩΤΟΥ ΑΝΑΤΟΛΗ</t>
  </si>
  <si>
    <t>30.00.0119</t>
  </si>
  <si>
    <t>ΚΟΥΤΟΥΛΑ ΑΘΗΝΑ</t>
  </si>
  <si>
    <t>30.00.0120</t>
  </si>
  <si>
    <t>ΑΛΕΞΑΝΔΡΗΣ ΛΟΥΚΑΣ</t>
  </si>
  <si>
    <t>30.00.0121</t>
  </si>
  <si>
    <t>ΣΙΑΒΙΛΑ ΣΤΑΥΡΟΥΛΑ</t>
  </si>
  <si>
    <t>30.00.0122</t>
  </si>
  <si>
    <t>ΒΛΑΧΟΣ ΝΙΚΟΛΑΟΣ &amp; ΣΙΑ Ο.Ε.</t>
  </si>
  <si>
    <t>30.00.0123</t>
  </si>
  <si>
    <t>ΚΑΜΠΑΝΑΡΗ ΣΟΦΙΑ</t>
  </si>
  <si>
    <t>30.00.0124</t>
  </si>
  <si>
    <t>ΚΑΡΑΓΙΩΡΓΟΣ ΑΝΑΣΤΑΣΙΟΣ</t>
  </si>
  <si>
    <t>30.00.0125</t>
  </si>
  <si>
    <t>ΚΑΡΡΑΣ ΑΣΤΕΡΙΟΣ</t>
  </si>
  <si>
    <t>30.00.0126</t>
  </si>
  <si>
    <t>ΜΟΥΚΟΥΛΗΣ ΑΧΙΛΛΕΑΣ</t>
  </si>
  <si>
    <t>30.00.0127</t>
  </si>
  <si>
    <t>ΜΠΑΜΠΟΥΛΗΣ ΔΗΜΗΤΡΙΟΣ</t>
  </si>
  <si>
    <t>30.00.0128</t>
  </si>
  <si>
    <t>ΝΙΚΗΦΟΡΟΣ ΠΑΝ.&amp; ΣΙΑ Ο.Ε.</t>
  </si>
  <si>
    <t>30.00.0129</t>
  </si>
  <si>
    <t>ΞΑΝΘΟΠΟΥΛΟΥ ΦΡΟΣΩ</t>
  </si>
  <si>
    <t>30.00.0130</t>
  </si>
  <si>
    <t>ΜΠΛΗΓΟΥΡΙΔΟΥ ΣΟΦΙΑ</t>
  </si>
  <si>
    <t>30.00.0131</t>
  </si>
  <si>
    <t>ΠΑΠΑΝΤΟΛΕΩΝ ΣΠΥΡΟΣ</t>
  </si>
  <si>
    <t>30.00.0132</t>
  </si>
  <si>
    <t>ΜΠΙΦΣΑ ΜΑΙΛΙΝΤΑ</t>
  </si>
  <si>
    <t>30.00.0133</t>
  </si>
  <si>
    <t>ΛΕΟΝΤΙΟΥ ΟΡΕΣΤΗΣ</t>
  </si>
  <si>
    <t>30.00.0134</t>
  </si>
  <si>
    <t>ΚΙΤΣΙΟΥ ΑΙΚΑΤΕΡΙΝΗ</t>
  </si>
  <si>
    <t>30.00.0135</t>
  </si>
  <si>
    <t>ΙΩΣΗΦΙΔΗΣ ΔΗΜΗΤΡΙΟΣ</t>
  </si>
  <si>
    <t>30.00.0136</t>
  </si>
  <si>
    <t>ΘΕΟΔΩΡΟΥ ΣΤΑΥΡΟΣ</t>
  </si>
  <si>
    <t>30.00.0137</t>
  </si>
  <si>
    <t>ΘΑΝΑΣΟΠΟΥΛΟΣ ΙΩΑΝΝΗΣ</t>
  </si>
  <si>
    <t>30.00.0138</t>
  </si>
  <si>
    <t>HAMOUCH ALI</t>
  </si>
  <si>
    <t>30.00.0139</t>
  </si>
  <si>
    <t>ΓΟΥΣΙΑΣ ΠΑΝΑΓΙΩΤΗΣ</t>
  </si>
  <si>
    <t>30.00.0140</t>
  </si>
  <si>
    <t>ΑΝΔΡΕΑΔΗΣ ΤΡΙΑΝΤΑΦΥΛΛΟΣ</t>
  </si>
  <si>
    <t>30.00.0141</t>
  </si>
  <si>
    <t>ΦΩΣΚΟΛΟΥ ΑΙΚΑΤΕΡΙΝΗ</t>
  </si>
  <si>
    <t>30.00.0142</t>
  </si>
  <si>
    <t>ΦΩΤΟΠΟΥΛΟΥ ΜΑΡΙΑ</t>
  </si>
  <si>
    <t>30.00.0143</t>
  </si>
  <si>
    <t>ΧΑΛΑΒΑΤΖΗΣ ΙΣΙΔΩΡΟΣ</t>
  </si>
  <si>
    <t>30.00.0144</t>
  </si>
  <si>
    <t>INANOVSKI BORKO</t>
  </si>
  <si>
    <t>30.00.0145</t>
  </si>
  <si>
    <t>ΣΑΙΝΟΠΟΥΛΟΣ ΓΕΩΡΓΙΟΣ</t>
  </si>
  <si>
    <t>30.00.0146</t>
  </si>
  <si>
    <t>ΦΑΤΣΑΛΗ ΑΛΕΞΑΝΔΡΑ</t>
  </si>
  <si>
    <t>30.00.0147</t>
  </si>
  <si>
    <t>ΜΠΑΛΑΚΕΡΑ ΑΙΚΑΤΕΡΙΝΗ</t>
  </si>
  <si>
    <t>30.00.0148</t>
  </si>
  <si>
    <t>ΣΑΜΟΥΚΑΡΤΖΟΓΛΟΥ ΕΥΑΓΓΕΛΟΣ</t>
  </si>
  <si>
    <t>30.00.0149</t>
  </si>
  <si>
    <t>ΣΙΔΕΡΑΚΗ ΒΑΣΙΛΙΚΗ</t>
  </si>
  <si>
    <t>30.00.0150</t>
  </si>
  <si>
    <t>ΣΙΔΗΡΟΠΟΥΛΟΣ ΠΑΝΑΓΙΩΤΗΣ</t>
  </si>
  <si>
    <t>30.00.0151</t>
  </si>
  <si>
    <t>ΣΠΑΝΙΟΥ ΧΡΙΣΤΙΝΑ</t>
  </si>
  <si>
    <t>30.00.0152</t>
  </si>
  <si>
    <t>ΣΤΑΣΙΝΟΠΟΥΛΟΥ ΟΛΓΑ</t>
  </si>
  <si>
    <t>30.00.0153</t>
  </si>
  <si>
    <t>ΣΤΑΥΡΙΑΝΟΣ ΚΥΡΙΑΚΟΣ</t>
  </si>
  <si>
    <t>30.00.0154</t>
  </si>
  <si>
    <t>ΣΤΑΦΑΝΙΝΗΣ ΗΛΙΑΣ</t>
  </si>
  <si>
    <t>30.00.0155</t>
  </si>
  <si>
    <t>ΣΤΕΦΑΝΟΥ ΑΙΚΑΤΕΡΙΝΗ</t>
  </si>
  <si>
    <t>30.00.0156</t>
  </si>
  <si>
    <t>ΣΥΜΕΩΝΙΔΗΣ ΚΩΝ/ΝΟΣ</t>
  </si>
  <si>
    <t>30.00.0157</t>
  </si>
  <si>
    <t>ΣΦΟΥΓΓΑΡΗΣ ΕΛΕΥΘΕΡΙΟΣ</t>
  </si>
  <si>
    <t>30.00.0158</t>
  </si>
  <si>
    <t>ΣΦΟΥΓΓΑΡΗΣ ΙΩΑΝΝΗΣ</t>
  </si>
  <si>
    <t>30.00.0159</t>
  </si>
  <si>
    <t>ΣΟΦΡΩΝΙΟΥ ΑΝΝΑ</t>
  </si>
  <si>
    <t>30.00.0160</t>
  </si>
  <si>
    <t>ΤΖΑΒΑΛΑΣ ΓΕΩΡΓΙΟΣ</t>
  </si>
  <si>
    <t>30.00.0161</t>
  </si>
  <si>
    <t>ΤΖΩΝΗΣ ΝΙΚΟΛΑΟΣ</t>
  </si>
  <si>
    <t>30.00.0162</t>
  </si>
  <si>
    <t>ΤΡΙΑΝΤΑΦΥΛΛΙΔΗΣ ΙΣΙΔΩΡΟΣ</t>
  </si>
  <si>
    <t>30.00.0163</t>
  </si>
  <si>
    <t>ΤΡΙΑΝΤΑΦΥΛΛΟΥ ΒΑΣΙΛΕΙΟΣ</t>
  </si>
  <si>
    <t>30.00.0164</t>
  </si>
  <si>
    <t>ΤΣΑΚΟΥΤΗ ΚΑΛΛΙΟΠΗ</t>
  </si>
  <si>
    <t>30.00.0165</t>
  </si>
  <si>
    <t>ΤΣΑΟΥΣΟΓΛΟΥ ΕΥΡΩΣΥΝΗ</t>
  </si>
  <si>
    <t>30.00.0166</t>
  </si>
  <si>
    <t>ΤΣΑΤΣΟΥΛΗΣ ΓΕΩΡΓΙΟΣ</t>
  </si>
  <si>
    <t>30.00.0167</t>
  </si>
  <si>
    <t>ΤΣΙΟΥΤΑΣ ΠΑΥΛΟΣ</t>
  </si>
  <si>
    <t>30.00.0168</t>
  </si>
  <si>
    <t>ΤΣΑΚΟΥΤΗΣ ΠΑΝΑΓΙΩΤΗΣ</t>
  </si>
  <si>
    <t>30.00.0169</t>
  </si>
  <si>
    <t>ΣΙΩΖΟΥ ΚΑΛΛΙΟΠΗ</t>
  </si>
  <si>
    <t>30.00.0170</t>
  </si>
  <si>
    <t>ΤΣΑΠΟΣ ΑΝΑΣΤΑΣΙΟΣ</t>
  </si>
  <si>
    <t>30.00.0171</t>
  </si>
  <si>
    <t>ΦΑΣΟΥΛΑΣ ΙΩΑΝΝΗΣ</t>
  </si>
  <si>
    <t>30.00.0172</t>
  </si>
  <si>
    <t>ΜΙΧΑΛΑΡΟΣ ΑΝΑΣΤΑΣΙΟΣ</t>
  </si>
  <si>
    <t>30.00.0173</t>
  </si>
  <si>
    <t>ΜΟΥΛΑΡΑΣ ΙΩΑΝΝΗΣ</t>
  </si>
  <si>
    <t>30.00.0174</t>
  </si>
  <si>
    <t>ΜΠΕΜΠΕΣ ΑΛΕΞΗΣ</t>
  </si>
  <si>
    <t>30.00.0175</t>
  </si>
  <si>
    <t>ΜΠΕΤΙΚΟΓΛΟΥ ΚΛΗΜΗΣ</t>
  </si>
  <si>
    <t>30.00.0176</t>
  </si>
  <si>
    <t>ΜΠΙΛΗΣ ΘΕΟΦΑΝΗΣ</t>
  </si>
  <si>
    <t>30.00.0177</t>
  </si>
  <si>
    <t>ΜΠΟΥΚΑΣ ΑΝΑΣΤΑΣΙΟΣ</t>
  </si>
  <si>
    <t>30.00.0178</t>
  </si>
  <si>
    <t>ΜΥΤΙΛΗΝΑΙΟΣ ΒΑΣΙΛΕΙΟΣ</t>
  </si>
  <si>
    <t>30.00.0179</t>
  </si>
  <si>
    <t>ΝΙΚΟΛΟΥΔΗ ΔΗΜΟΣΘΕΝΗΣ</t>
  </si>
  <si>
    <t>30.00.0180</t>
  </si>
  <si>
    <t>ΝΤΑΛΛΑ ΖΩΗ</t>
  </si>
  <si>
    <t>30.00.0181</t>
  </si>
  <si>
    <t>ΝΤΟΥΜΑ ΑΡΕΤΗ</t>
  </si>
  <si>
    <t>30.00.0182</t>
  </si>
  <si>
    <t>ΟΙΚΟΝΟΜΟΥ ΒΑΣΙΛΕΙΟΣ</t>
  </si>
  <si>
    <t>30.00.0183</t>
  </si>
  <si>
    <t>ΠΑΠΑΙΩΑΝΝΟΥ ΜΑΡΙΑ</t>
  </si>
  <si>
    <t>30.00.0184</t>
  </si>
  <si>
    <t>ΠΑΠΑΙΩΑΝΝΟΥ ΠΑΝΑΓΙΩΤΗΣ</t>
  </si>
  <si>
    <t>30.00.0185</t>
  </si>
  <si>
    <t>ΜΙΤΣΟΥΛΗΣ ΚΩΝ/ΝΟΣ</t>
  </si>
  <si>
    <t>30.00.0186</t>
  </si>
  <si>
    <t>ΑΓΑ ΑΙΚΑΤΕΡΙΝΗ</t>
  </si>
  <si>
    <t>30.00.0187</t>
  </si>
  <si>
    <t>NOOD UDOIN NOHAMMER</t>
  </si>
  <si>
    <t>30.00.0188</t>
  </si>
  <si>
    <t>ΑΓΓΕΛΟΠΟΥΛΟΣ ΠΑΝΑΓΙΩΤΗΣ</t>
  </si>
  <si>
    <t>30.00.0189</t>
  </si>
  <si>
    <t>ΦΑΚΟΥ ΕΛΕΥΘΕΡΙΑ</t>
  </si>
  <si>
    <t>30.00.0190</t>
  </si>
  <si>
    <t>ALMOCH MAHMOUD KADOUR</t>
  </si>
  <si>
    <t>30.00.0191</t>
  </si>
  <si>
    <t>ΑΛΕΞΑΝΔΡΗΣ ΠΑΝΑΓΙΩΤΗΣ</t>
  </si>
  <si>
    <t>30.00.0192</t>
  </si>
  <si>
    <t>ΑΛΕΞΑΝΔΡΗΣ ΚΩΝΣΤΑΝΤΙΝΟΣ</t>
  </si>
  <si>
    <t>30.00.0193</t>
  </si>
  <si>
    <t>ADEMI ERVIS</t>
  </si>
  <si>
    <t>30.00.0194</t>
  </si>
  <si>
    <t>ΜΕΣΣΙΝΑ ΧΡΥΣΑΝΘΗ</t>
  </si>
  <si>
    <t>30.00.0195</t>
  </si>
  <si>
    <t>ΜΑΛΑΜΗΣ ΔΗΜΗΤΡΙΟΣ</t>
  </si>
  <si>
    <t>30.00.0196</t>
  </si>
  <si>
    <t>MOHAMAD MAKTABI</t>
  </si>
  <si>
    <t>30.00.0197</t>
  </si>
  <si>
    <t>ΛΟΥΚΟΠΟΥΛΟΣ ΗΛΙΑΣ</t>
  </si>
  <si>
    <t>30.00.0198</t>
  </si>
  <si>
    <t>ΚΟΤΛΙΔΑΣ ΓΕΩΡΓΙΟΣ</t>
  </si>
  <si>
    <t>30.00.0199</t>
  </si>
  <si>
    <t>ΠΛΑΚΙΑΣ ΣΩΤΗΡΙΟΣ</t>
  </si>
  <si>
    <t>30.00.0200</t>
  </si>
  <si>
    <t>ΠΑΠΑΡΟΜΠΟΛΗΣ ΓΕΩΡΓΙΟΣ</t>
  </si>
  <si>
    <t>30.00.0201</t>
  </si>
  <si>
    <t>ΝΙΚΟΛΟΠΟΥΛΟΣ ΒΑΣΙΛΕΙΟΣ</t>
  </si>
  <si>
    <t>30.00.0202</t>
  </si>
  <si>
    <t>ΝΑΣΤΟΥ ΜΑΡΙΑ</t>
  </si>
  <si>
    <t>30.00.0203</t>
  </si>
  <si>
    <t>ΝΑΣΤΟΣ ΓΕΩΡΓΙΟΣ</t>
  </si>
  <si>
    <t>30.00.0204</t>
  </si>
  <si>
    <t>ΜΠΟΥΝΤΟΥΡΑΣΑΣ ΑΘΑΝΑΣΙΟΣ</t>
  </si>
  <si>
    <t>30.00.0205</t>
  </si>
  <si>
    <t>ΜΠΙΡΙΝΤΖΗΣ ΧΑΡΑΛΑΜΠΟΣ</t>
  </si>
  <si>
    <t>30.00.0206</t>
  </si>
  <si>
    <t>ΤΣΕΚΟΥΡΑΣ ΙΩΑΝΝΗΣ</t>
  </si>
  <si>
    <t>30.00.0208</t>
  </si>
  <si>
    <t>ΤΣΑΜΗΣ ΓΕΩΡΓΙΟΣ</t>
  </si>
  <si>
    <t>30.00.0209</t>
  </si>
  <si>
    <t>ΤΡΙΦΥΛΛΗΣ ΙΩΑΝΝΗΣ</t>
  </si>
  <si>
    <t>30.00.0210</t>
  </si>
  <si>
    <t>MOAXAMANT SAINT</t>
  </si>
  <si>
    <t>30.00.0211</t>
  </si>
  <si>
    <t>ΧΑΛΙΩΤΗΣ ΣΩΤΗΡΙΟΣ</t>
  </si>
  <si>
    <t>30.00.0212</t>
  </si>
  <si>
    <t>ΠΕΤΡΟΥ ΕΛΕΥΘΕΡΙΟΣ</t>
  </si>
  <si>
    <t>30.00.0213</t>
  </si>
  <si>
    <t>ΜΙΛΙΓΓΗ ΔΙΑΜΑΝΤΩ</t>
  </si>
  <si>
    <t>30.00.0214</t>
  </si>
  <si>
    <t>ΜΑΣΤΟΡΑ ΛΑΜΠΡΙΝΗ</t>
  </si>
  <si>
    <t>30.00.0215</t>
  </si>
  <si>
    <t>ΜΑΣΟΥΡΑΣ ΑΘΑΝΑΣΙΟΣ</t>
  </si>
  <si>
    <t>30.00.0216</t>
  </si>
  <si>
    <t>ΜΑΣΑΔΑΚΗ ΑΘΗΝΑ</t>
  </si>
  <si>
    <t>30.00.0217</t>
  </si>
  <si>
    <t>ΜΑΡΚΟΥ ΝΙΚΟΛΑΟΣ</t>
  </si>
  <si>
    <t>30.00.0218</t>
  </si>
  <si>
    <t>ΜΑΡΙΝΟΠΟΥΛΟΣ ΒΑΣΙΛΕΙΟΣ</t>
  </si>
  <si>
    <t>30.00.0219</t>
  </si>
  <si>
    <t>ΜΑΝΩΛΗΣ ΑΘΑΝΑΣΙΟΣ</t>
  </si>
  <si>
    <t>30.00.0220</t>
  </si>
  <si>
    <t>ΜΑΝΩΛΗ ΕΥΠΡΑΞΙΑ</t>
  </si>
  <si>
    <t>30.00.0221</t>
  </si>
  <si>
    <t>ΜΑΝΤΑΣ ΧΡΗΣΤΟΣ</t>
  </si>
  <si>
    <t>30.00.0222</t>
  </si>
  <si>
    <t>ΜΑΝΤΑΣ ΝΙΚΟΛΑΟΣ</t>
  </si>
  <si>
    <t>30.00.0223</t>
  </si>
  <si>
    <t>ΜΑΜΑΛΗΣ ΣΤΕΦΑΝΟΣ</t>
  </si>
  <si>
    <t>30.00.0224</t>
  </si>
  <si>
    <t>ΜΑΚΡΥΠΟΥΛΙΑΣ ΒΑΣΙΛΕΙΟΣ</t>
  </si>
  <si>
    <t>30.00.0225</t>
  </si>
  <si>
    <t>ΜΑΚΡΗ ΙΩΑΝΝΑ</t>
  </si>
  <si>
    <t>30.00.0226</t>
  </si>
  <si>
    <t>ΜΑΘΙΟΥΛΑΚΗΣ ΕΜΜΑΝΟΥΗΛ</t>
  </si>
  <si>
    <t>30.00.0227</t>
  </si>
  <si>
    <t>ΜΑΓΓΟΥΔΗΣ ΣΤΕΦΑΝΟΣ</t>
  </si>
  <si>
    <t>30.00.0228</t>
  </si>
  <si>
    <t>ΛΥΜΠΕΡΟΠΟΥΛΟΣ ΓΕΩΡΓΙΟΣ</t>
  </si>
  <si>
    <t>30.00.0229</t>
  </si>
  <si>
    <t>ΛΙΟΥΤΑΣ ΣΤΕΡΓΙΟΣ</t>
  </si>
  <si>
    <t>30.00.0230</t>
  </si>
  <si>
    <t>ΛΙΟΥΤΑΣ ΓΕΩΡΓΙΟΣ</t>
  </si>
  <si>
    <t>30.00.0231</t>
  </si>
  <si>
    <t>ΛΑΝΓΚΟ ΚΩΝΣΤΑΝΤΙΝΟΣ</t>
  </si>
  <si>
    <t>30.00.0232</t>
  </si>
  <si>
    <t>ΚΩΦΙΔΗΣ ΧΑΡΑΛΑΜΠΟΣ</t>
  </si>
  <si>
    <t>30.00.0233</t>
  </si>
  <si>
    <t>ΚΩΤΣΙΔΟΥ ΧΡΥΣΟΥΛΑ</t>
  </si>
  <si>
    <t>30.00.0234</t>
  </si>
  <si>
    <t>ΚΩΣΤΟΠΟΥΛΟΣ ΔΗΜΗΤΡΙΟΣ</t>
  </si>
  <si>
    <t>30.00.0235</t>
  </si>
  <si>
    <t>ΚΟΥΤΣΟΣ ΜΙΧΑΗΛ</t>
  </si>
  <si>
    <t>30.00.0236</t>
  </si>
  <si>
    <t>ΚΟΥΤΡΑΦΟΥΡΗΣ ΔΗΜΗΤΡΙΟΣ</t>
  </si>
  <si>
    <t>30.00.0237</t>
  </si>
  <si>
    <t>ΚΟΣΜΙΔΗΣ ΕΜΜΑΝΟΥΗΛ</t>
  </si>
  <si>
    <t>30.00.0238</t>
  </si>
  <si>
    <t>ΡΕΚΙΜΟΥΡΤΣΟΥ ΝΙΚΟΛΑ</t>
  </si>
  <si>
    <t>30.00.0239</t>
  </si>
  <si>
    <t>ΚΑΦΕΝΤΖΗ Ο.Ε</t>
  </si>
  <si>
    <t>30.00.0240</t>
  </si>
  <si>
    <t>ΠΑΝΟΥΣΗΣ ΒΑΣΙΛΕΙΟΣ</t>
  </si>
  <si>
    <t>30.00.0241</t>
  </si>
  <si>
    <t>ΚΑΡΑΛΗ Κ &amp; Δ Ο.Ε</t>
  </si>
  <si>
    <t>30.00.0242</t>
  </si>
  <si>
    <t>ΛΑΠΠΑ ΣΤΕΛΛΑ Ο.Ε</t>
  </si>
  <si>
    <t>30.00.0243</t>
  </si>
  <si>
    <t>ΚΟΥΤΑΛΗ ΣΜΑΡΑΓΔΑ</t>
  </si>
  <si>
    <t>30.00.0244</t>
  </si>
  <si>
    <t>ΛΙΟΥΤΑΣ ΔΙΑΜΑΝΤΗΣ</t>
  </si>
  <si>
    <t>30.00.0246</t>
  </si>
  <si>
    <t>ΒΛΩΤΕΛΗΣ ΚΩΝΣΤΑΝΤΙΝΟΣ</t>
  </si>
  <si>
    <t>30.00.0247</t>
  </si>
  <si>
    <t>ΤΡΑΜΠΑΣ ΔΗΜΗΤΡΙΟΣ</t>
  </si>
  <si>
    <t>30.00.0248</t>
  </si>
  <si>
    <t>ΛΑΖΑΝΑΣ ΝΙΚΟΛΑΟΣ</t>
  </si>
  <si>
    <t>30.00.0249</t>
  </si>
  <si>
    <t>ΒΑΚΑΛΙΔΗΣ ΠΕΤΡΟΣ</t>
  </si>
  <si>
    <t>30.00.0250</t>
  </si>
  <si>
    <t>ΚΟΥΣΙΔΟΥ ΦΩΤΕΙΝΗ</t>
  </si>
  <si>
    <t>30.00.0251</t>
  </si>
  <si>
    <t>ΠΕΡΔΙΚΗΣ ΣΤΥΛΙΑΝΟΣ</t>
  </si>
  <si>
    <t>30.00.0252</t>
  </si>
  <si>
    <t>ΓΡΑΤΣΟΥΝΑΣ ΑΝΔΡΕΑΣ</t>
  </si>
  <si>
    <t>30.00.0253</t>
  </si>
  <si>
    <t>ΝΤΕΤΣΙΚΑΣ ΚΩΝΣΤΑΝΤΙΝΟΣ</t>
  </si>
  <si>
    <t>30.00.0254</t>
  </si>
  <si>
    <t>ΞΥΔΑΚΤΥΛΟΣ ΒΑΣΙΛΕΙΟΣ</t>
  </si>
  <si>
    <t>30.00.0255</t>
  </si>
  <si>
    <t>ΠΑΓΩΝΗΣ ΚΥΡΙΑΚΟΣ</t>
  </si>
  <si>
    <t>30.00.0256</t>
  </si>
  <si>
    <t>ΠΑΠΑΖΟΓΛΟΥ ΕΙΡΗΝΗ</t>
  </si>
  <si>
    <t>30.00.0257</t>
  </si>
  <si>
    <t>ΠΑΡΤΑΛΗΣ ΓΕΩΡΓΙΟΣ</t>
  </si>
  <si>
    <t>30.00.0258</t>
  </si>
  <si>
    <t>ΚΟΝΔΑΡΟΥ ΜΑΡΙΝΑ</t>
  </si>
  <si>
    <t>30.00.0259</t>
  </si>
  <si>
    <t>ΛΑΘΟΥΡΗΣ ΕΥΑΓΓΕΛΟΣ</t>
  </si>
  <si>
    <t>30.00.0260</t>
  </si>
  <si>
    <t>ΛΥΡΑΣ ΔΟΥΚΑΣ</t>
  </si>
  <si>
    <t>30.00.0261</t>
  </si>
  <si>
    <t>ΒΑΣΙΛΕΙΟΥ ΟΛΓΑ</t>
  </si>
  <si>
    <t>30.00.0262</t>
  </si>
  <si>
    <t>ΚΟΛΙΟΤΑΣΗ ΔΙΟΝΥΣΙΑ</t>
  </si>
  <si>
    <t>30.00.0263</t>
  </si>
  <si>
    <t>ΚΙΟΥΡΑ ΟΥΡΑΝΙΑ</t>
  </si>
  <si>
    <t>30.00.0264</t>
  </si>
  <si>
    <t>ΚΕΦΑΛΑΣ ΔΗΜΗΤΡΙΟΣ</t>
  </si>
  <si>
    <t>30.00.0265</t>
  </si>
  <si>
    <t>ΚΑΤΣΗΣ ΝΙΚΟΛΑΟΣ</t>
  </si>
  <si>
    <t>30.00.0266</t>
  </si>
  <si>
    <t>ΚΑΡΑΧΑΛΙΟΣ ΔΗΜΗΤΡΙΟΣ</t>
  </si>
  <si>
    <t>30.00.0267</t>
  </si>
  <si>
    <t>ΚΑΡΑΜΠΑΣΗΣ ΔΗΜΗΤΡΙΟΣ</t>
  </si>
  <si>
    <t>30.00.0268</t>
  </si>
  <si>
    <t>ΚΑΡΑΜΠΟΥΡΗΣ ΕΜΜΑΝΟΥΗΛ</t>
  </si>
  <si>
    <t>30.00.0269</t>
  </si>
  <si>
    <t>ΚΑΜΗΛΑΛΗΣ ΚΩΝΣΤΑΝΤΙΝΟΣ</t>
  </si>
  <si>
    <t>30.00.0270</t>
  </si>
  <si>
    <t>ΚΑΛΥΒΑΣ ΔΗΜΗΤΡΙΟΣ</t>
  </si>
  <si>
    <t>30.00.0271</t>
  </si>
  <si>
    <t>KARASA KOSTA</t>
  </si>
  <si>
    <t>30.00.0272</t>
  </si>
  <si>
    <t>ΚΑΛΑΜΠΟΚΗΣ ΜΑΡΙΟΣ</t>
  </si>
  <si>
    <t>30.00.0273</t>
  </si>
  <si>
    <t>ΚΑΖΗΣ ΓΕΩΡΓΙΟΣ</t>
  </si>
  <si>
    <t>30.00.0274</t>
  </si>
  <si>
    <t>ΙΩΣΗΦΙΔΟΥ ΧΑΡΙΣ</t>
  </si>
  <si>
    <t>30.00.0275</t>
  </si>
  <si>
    <t>ΧΡΥΣΟΒΕΡΓΗΣ ΘΩΜΑΣ</t>
  </si>
  <si>
    <t>30.00.0276</t>
  </si>
  <si>
    <t>ΖΩΓΡΑΦΟΥ ΕΥΑΓΓΕΛΙΑ</t>
  </si>
  <si>
    <t>30.00.0277</t>
  </si>
  <si>
    <t>ΖΑΡΟΠΟΥΛΟΥ ΕΥΑΝΘΙΑ</t>
  </si>
  <si>
    <t>30.00.0278</t>
  </si>
  <si>
    <t>ΕΥΑΓΓΕΛΟΠΟΥΛΟΥ ΔΕΣΠΟΙΝΑ</t>
  </si>
  <si>
    <t>30.00.0279</t>
  </si>
  <si>
    <t>ΕΛ ΣΑΓΙΕΝΤ</t>
  </si>
  <si>
    <t>30.00.0280</t>
  </si>
  <si>
    <t>ΔΗΜΟΥ ΑΙΚΑΤΕΡΙΝΗ</t>
  </si>
  <si>
    <t>30.00.0281</t>
  </si>
  <si>
    <t>ΓΚΟΥΜΑΣ ΘΕΟΔΩΡΟΣ</t>
  </si>
  <si>
    <t>30.00.0282</t>
  </si>
  <si>
    <t>ΓΚΟΡΕΖΗΣ ΒΑΣΙΛΕΙΟΣ</t>
  </si>
  <si>
    <t>30.00.0283</t>
  </si>
  <si>
    <t>ΓΙΑΝΝΑΚΑΚΗΣ ΑΛΕΞΑΝΔΡΟΣ</t>
  </si>
  <si>
    <t>30.00.0284</t>
  </si>
  <si>
    <t>ΓΙΑΝΝΑΚΑΚΗ ΜΑΡΙΑ</t>
  </si>
  <si>
    <t>30.00.0285</t>
  </si>
  <si>
    <t>ΓΑΛΑΝΗΣ ΦΩΤΙΟΣ</t>
  </si>
  <si>
    <t>30.00.0286</t>
  </si>
  <si>
    <t>ΒΛΑΧΟΣ ΑΓΓΕΛΟΣ</t>
  </si>
  <si>
    <t>30.00.0287</t>
  </si>
  <si>
    <t>ΑΣΤΕΡΗΣ ΚΩΝΣΤΑΝΤΙΝΟΣ</t>
  </si>
  <si>
    <t>30.00.0288</t>
  </si>
  <si>
    <t>ΠΑΠΙΤΣΑ ΣΤΥΛΙΑΝΗ</t>
  </si>
  <si>
    <t>30.00.0289</t>
  </si>
  <si>
    <t>ΡΑΠΤΗ ΕΛΕΝΗ</t>
  </si>
  <si>
    <t>30.00.0290</t>
  </si>
  <si>
    <t>ΠΟΥΛΙΟΣ ΑΛΕΞΑΝΔΡΟΣ</t>
  </si>
  <si>
    <t>30.00.0291</t>
  </si>
  <si>
    <t>ΠΟΤΣΙΟΣ ΙΩΑΝΝΗΣ</t>
  </si>
  <si>
    <t>30.00.0292</t>
  </si>
  <si>
    <t>ΠΟΛΙΤΗΣ ΔΗΜΗΤΡΙΟΣ</t>
  </si>
  <si>
    <t>30.00.0293</t>
  </si>
  <si>
    <t>ΛΑΜΠΡΟΥ ΗΛΙΑΣ</t>
  </si>
  <si>
    <t>30.00.0294</t>
  </si>
  <si>
    <t>ΑΝΑΣΤΑΣΙΑΔΗ ΕΛΕΝΗ</t>
  </si>
  <si>
    <t>30.00.0295</t>
  </si>
  <si>
    <t>ΚΟΛΩΝΗΣ ΑΠΟΣΤΟΛΟΣ</t>
  </si>
  <si>
    <t>30.00.0296</t>
  </si>
  <si>
    <t>ΚΙΟΥΡΑΣ ΔΗΜΗΤΡΙΟΣ</t>
  </si>
  <si>
    <t>30.00.0297</t>
  </si>
  <si>
    <t>ΚΕΧΑΓΙΟΓΛΟΥ ΑΝΝΑ</t>
  </si>
  <si>
    <t>30.00.0298</t>
  </si>
  <si>
    <t>ΚΑΦΕΝΤΖΗΣ ΠΑΥΛΟΣ</t>
  </si>
  <si>
    <t>30.00.0299</t>
  </si>
  <si>
    <t>ΚΑΣΤΑΜΟΝΙΤΟΥ ΙΟΛΑΝΔΑ</t>
  </si>
  <si>
    <t>30.00.0300</t>
  </si>
  <si>
    <t>ΚΑΡΑΠΕΤΣΑΣ ΠΑΝΑΓΙΩΤΗΣ</t>
  </si>
  <si>
    <t>30.00.0301</t>
  </si>
  <si>
    <t>ΚΑΡΑΓΙΑΝΝΗΣ ΒΑΣΙΛΕΙΟΣ</t>
  </si>
  <si>
    <t>30.00.0302</t>
  </si>
  <si>
    <t>ΚΑΜΠΙΤΣΟΠΟΥΛΟΥ ΦΙΛΟΜΕΝΗ</t>
  </si>
  <si>
    <t>30.00.0303</t>
  </si>
  <si>
    <t>ΚΑΦΟΠΟΥΛΟΣ ΚΩΝ/ΝΟΣ</t>
  </si>
  <si>
    <t>30.00.0304</t>
  </si>
  <si>
    <t>ΚΑΛΤΣΕΒΑ ΒΑΣΚΑ</t>
  </si>
  <si>
    <t>30.00.0305</t>
  </si>
  <si>
    <t>ΚΑΛΑΜΠΟΚΗ ΧΡΙΣΤΙΝΑ</t>
  </si>
  <si>
    <t>30.00.0306</t>
  </si>
  <si>
    <t>ΚΑΚΛΙΑΣ ΚΩΝ/ΝΟΣ</t>
  </si>
  <si>
    <t>30.00.0307</t>
  </si>
  <si>
    <t>ΚΑΙΝΤ ΑΧΜΕΝΤ</t>
  </si>
  <si>
    <t>30.00.0308</t>
  </si>
  <si>
    <t>ΘΕΟΔΩΡΟΥ ΑΝΑΣΤΑΣΙΟΣ</t>
  </si>
  <si>
    <t>30.00.0309</t>
  </si>
  <si>
    <t>ΘΕΟΔΟΡΑΚΟΠΟΥΛΟΣ ΓΙΑΝΝΗΣ</t>
  </si>
  <si>
    <t>30.00.0310</t>
  </si>
  <si>
    <t>ΖΙΓΚΙΡΙΔΟΥ ΕΥΑΓΓΕΛΙΑ</t>
  </si>
  <si>
    <t>30.00.0311</t>
  </si>
  <si>
    <t>ΕΥΣΤΑΘΙΑΔΗΣ ΚΩΝΣΤΑΝΙΝΟΣ</t>
  </si>
  <si>
    <t>30.00.0312</t>
  </si>
  <si>
    <t>ΕΥΘΥΜΙΑΔΗΣ ΜΑΡΙΟΣ</t>
  </si>
  <si>
    <t>30.00.0313</t>
  </si>
  <si>
    <t>ΔΡΑΓΟΥΤΣΙΟΣ ΕΛΕΥΘΕΡΙΟΣ</t>
  </si>
  <si>
    <t>30.00.0314</t>
  </si>
  <si>
    <t>ΔΗΜΟΠΟΥΛΟΣ ΝΙΚΟΛΑΟΣ</t>
  </si>
  <si>
    <t>30.00.0315</t>
  </si>
  <si>
    <t>ΔΑΜΙΓΓΟΣ ΦΩΤΗΣ</t>
  </si>
  <si>
    <t>30.00.0316</t>
  </si>
  <si>
    <t>ΔΑΙΡΕΤΖΗ ΑΝΤΩΝΙΑ</t>
  </si>
  <si>
    <t>30.00.0317</t>
  </si>
  <si>
    <t>ΓΚΡΙΤΣΕΝΚΟ ΡΟΥΣΛΑΝ</t>
  </si>
  <si>
    <t>30.00.0318</t>
  </si>
  <si>
    <t>ΓΚΟΛΑΣ ΝΙΚΟΛΑΟΣ</t>
  </si>
  <si>
    <t>30.00.0319</t>
  </si>
  <si>
    <t>ΓΚΟΓΚΟΣ ΑΠΟΣΤΟΛΟΣ</t>
  </si>
  <si>
    <t>30.00.0320</t>
  </si>
  <si>
    <t>ΓΙΑΝΝΑΚΑΚΗ ΜΑΡΙΑΝΘΗ</t>
  </si>
  <si>
    <t>30.00.0321</t>
  </si>
  <si>
    <t>ΓΕΡΟΓΙΑΝΝΗ ΓΕΩΡΓΙΑ</t>
  </si>
  <si>
    <t>30.00.0322</t>
  </si>
  <si>
    <t>ΒΟΥΡΛΟΥΜΗΣ ΠΑΝΑΓΙΩΤΗΣ</t>
  </si>
  <si>
    <t>30.00.0323</t>
  </si>
  <si>
    <t>ΒΑΛΙΑΝΟΣ ΔΙΟΝΥΣΙΟΣ</t>
  </si>
  <si>
    <t>30.00.0324</t>
  </si>
  <si>
    <t>ΠΛΑΚΑ ΒΑΣΙΛΙΚΗ</t>
  </si>
  <si>
    <t>30.00.0325</t>
  </si>
  <si>
    <t>ΠΙΤΙΚΑΣ ΑΘΑΝΑΣΙΟΣ</t>
  </si>
  <si>
    <t>30.00.0326</t>
  </si>
  <si>
    <t>ΑΚΟΠΟΒΑ ΕΛΠΙΔΑ</t>
  </si>
  <si>
    <t>30.00.0327</t>
  </si>
  <si>
    <t>ΑΛΟΥΝΙΤ ΣΟΦΙΑ</t>
  </si>
  <si>
    <t>30.00.0328</t>
  </si>
  <si>
    <t>ΑΝΔΡΕΑΔΟΥ ΕΥΑΝΘΙΑ</t>
  </si>
  <si>
    <t>30.00.0329</t>
  </si>
  <si>
    <t>BELAL YDDIN MOHAMMED</t>
  </si>
  <si>
    <t>30.00.0330</t>
  </si>
  <si>
    <t>BRAHIMI DHURIM</t>
  </si>
  <si>
    <t>30.00.0331</t>
  </si>
  <si>
    <t>GORANIS JANI</t>
  </si>
  <si>
    <t>30.00.0332</t>
  </si>
  <si>
    <t>BRAHIMI EDUART</t>
  </si>
  <si>
    <t>30.00.0333</t>
  </si>
  <si>
    <t>PIVITARISOVA HELENA</t>
  </si>
  <si>
    <t>30.00.0334</t>
  </si>
  <si>
    <t>KIRAZYAN ARSEN</t>
  </si>
  <si>
    <t>30.00.0335</t>
  </si>
  <si>
    <t>PASKAL VYACHESLAN</t>
  </si>
  <si>
    <t>30.00.0336</t>
  </si>
  <si>
    <t>ODIA ISAAC</t>
  </si>
  <si>
    <t>30.00.0337</t>
  </si>
  <si>
    <t>KHAN SHAPON</t>
  </si>
  <si>
    <t>30.00.0338</t>
  </si>
  <si>
    <t>PAPA DHIMOSTEN</t>
  </si>
  <si>
    <t>30.00.0339</t>
  </si>
  <si>
    <t>ΓΚΟΛΟΜΑΖΟΣ ΑΠΟΣΤΟΛΟΣ</t>
  </si>
  <si>
    <t>30.00.0340</t>
  </si>
  <si>
    <t>ΤΣΟΠΑΝΟΓΛΟΥ ΑΝΑΤΟΛΗ</t>
  </si>
  <si>
    <t>30.00.0342</t>
  </si>
  <si>
    <t>ΚΑΡΑΓΚΟΥΝΗΣ ΝΙΚΟΛΑΟΣ</t>
  </si>
  <si>
    <t>30.00.0343</t>
  </si>
  <si>
    <t>ΝΤΟΚΟΣ ΠΕΤΡΟΣ</t>
  </si>
  <si>
    <t>30.00.0344</t>
  </si>
  <si>
    <t>ΤΣΑΚΙΡΗΣ ΑΠΟΣΤΟΛΟΣ</t>
  </si>
  <si>
    <t>30.00.0345</t>
  </si>
  <si>
    <t>FIDELIS IMADE</t>
  </si>
  <si>
    <t>30.00.0347</t>
  </si>
  <si>
    <t>SM UDDIN HASSAN</t>
  </si>
  <si>
    <t>30.00.0349</t>
  </si>
  <si>
    <t>ΔΕΡΒΙΣΗΣ ΠΑΝΑΓΙΩΤΗΣ</t>
  </si>
  <si>
    <t>30.00.0350</t>
  </si>
  <si>
    <t>ΘΕΟΔΩΣΙΟΥ ΦΩΤΗΣ</t>
  </si>
  <si>
    <t>30.00.0351</t>
  </si>
  <si>
    <t>ΠΑΛΗΟΧΩΡΙ ΓΕΩΡΓΙΑ</t>
  </si>
  <si>
    <t>30.00.0352</t>
  </si>
  <si>
    <t>ΤΑΣΙΟΣ ΒΑΣΙΛΕΙΟΣ</t>
  </si>
  <si>
    <t>30.00.0353</t>
  </si>
  <si>
    <t>ΑΝΤΕΜΙ ΤΖΕΜΑΛ</t>
  </si>
  <si>
    <t>30.00.0354</t>
  </si>
  <si>
    <t>ΜΠΕΔΡΙ ΣΕΡΙΦ</t>
  </si>
  <si>
    <t>30.00.0355</t>
  </si>
  <si>
    <t>ΚΟΥΝΤΑΚΗΣ ΜΙΧΑΛΗΣ</t>
  </si>
  <si>
    <t>30.00.0356</t>
  </si>
  <si>
    <t>ΜΑΝΙΟΣ ΕΥΑΓΓΕΛΟΣ</t>
  </si>
  <si>
    <t>30.00.0357</t>
  </si>
  <si>
    <t>OPONSAYE TSARLIS</t>
  </si>
  <si>
    <t>30.00.0358</t>
  </si>
  <si>
    <t>ΜΟΥΖΑΚΗΣ ΔΙΟΝΥΣΗΣ</t>
  </si>
  <si>
    <t>30.00.0359</t>
  </si>
  <si>
    <t>ΚΟΚΟΤΟΥ ΚΩΝΣΤΑΝΤΙΝΑ</t>
  </si>
  <si>
    <t>30.00.0360</t>
  </si>
  <si>
    <t>ΚΑΛΑΠΟΤΛΗ ΚΩΝ/ΝΑ</t>
  </si>
  <si>
    <t>30.00.0361</t>
  </si>
  <si>
    <t>ΓΕΩΡΓΙΑΔΗΣ ΓΙΑΝΝΑΚΟΠΟΥΛΟΣ Ο.Ε.</t>
  </si>
  <si>
    <t>30.00.0362</t>
  </si>
  <si>
    <t>ΚΕΓΚΟΣ ΣΠΥΡΙΔΩΝ</t>
  </si>
  <si>
    <t>30.00.0363</t>
  </si>
  <si>
    <t>ΣΙΡΙΣ ΕΝΔΥΣΗ Α.Ε.</t>
  </si>
  <si>
    <t>30.00.0364</t>
  </si>
  <si>
    <t>ΚΕΦΑΛΛΗΝΙΟΥ ΕΥΓΕΝΙΑ</t>
  </si>
  <si>
    <t>30.00.0365</t>
  </si>
  <si>
    <t>ΞΕΝΙΔΗΣ ΜΙΧΑΛΗΣ</t>
  </si>
  <si>
    <t>30.00.0366</t>
  </si>
  <si>
    <t>ΚΕΣΙΔΗΣ ΑΝΑΣΤΑΣΙΟΣ</t>
  </si>
  <si>
    <t>30.00.0367</t>
  </si>
  <si>
    <t>ZHANG WRNJIN</t>
  </si>
  <si>
    <t>30.00.0368</t>
  </si>
  <si>
    <t>ΤΡΙΦΥΛΛΗΣ ΧΡΗΣΤΟΣ</t>
  </si>
  <si>
    <t>30.00.0369</t>
  </si>
  <si>
    <t>ΣΙΤΑΡΙΔΗΣ ΜΑΤΘΑΙΟΣ</t>
  </si>
  <si>
    <t>30.00.0371</t>
  </si>
  <si>
    <t>ΠΑΝΑΓΙΩΤΙΔΗΣ ΔΗΜΗΤΡΙΟΣ</t>
  </si>
  <si>
    <t>30.00.0372</t>
  </si>
  <si>
    <t>ΜΠΙΣΤΟΛΑ ΑΙΚΑΤΕΡΙΝΗ</t>
  </si>
  <si>
    <t>30.00.0373</t>
  </si>
  <si>
    <t>ΣΙΔΗΡΟΠΟΥΛΟΥ ΡΟΔΗ</t>
  </si>
  <si>
    <t>30.00.0374</t>
  </si>
  <si>
    <t>ΓΟΥΣΙΑΣ ΧΑΡΑΛΑΜΠΟΣ</t>
  </si>
  <si>
    <t>30.00.0375</t>
  </si>
  <si>
    <t>ΚΟΥΡΙΚΑΣ ΒΑΣΙΛΕΙΟΣ</t>
  </si>
  <si>
    <t>30.00.0377</t>
  </si>
  <si>
    <t>ΠΑΡΓΑΝΑΣ ΣΤΕΛΙΟΣ</t>
  </si>
  <si>
    <t>30.00.0501</t>
  </si>
  <si>
    <t>ΚΑΡΑΜΑΝΗΣ ΠΑΥΛΟΣ</t>
  </si>
  <si>
    <t>30.00.0502</t>
  </si>
  <si>
    <t>ΧΡΟΝΗΣ ΝΙΚΟΛΑΟΣ</t>
  </si>
  <si>
    <t>30.00.0503</t>
  </si>
  <si>
    <t>ΣΙΔΗΡΟΠΟΥΛΟΣ ΓΕΩΡΓΙΟΣ</t>
  </si>
  <si>
    <t>30.00.0504</t>
  </si>
  <si>
    <t>ΞΑΝΘΟΠΟΥΛΟΥ ΘΕΟΔΩΡΑ</t>
  </si>
  <si>
    <t>30.00.0505</t>
  </si>
  <si>
    <t>ΝΑΣΤΟΥ ΣΤΑΥΡΟΥΛΑ</t>
  </si>
  <si>
    <t>30.00.0506</t>
  </si>
  <si>
    <t>ΔΟΜΑΝΟΥ ΕΛΕΝΗ</t>
  </si>
  <si>
    <t>30.00.0507</t>
  </si>
  <si>
    <t>30.00.0508</t>
  </si>
  <si>
    <t>ΜΑΜΑΚΗΣ ΑΔΑΜΑΝΤΙΟΣ</t>
  </si>
  <si>
    <t>30.00.0509</t>
  </si>
  <si>
    <t>ΠΕΧΛΙΒΑΝΙΔΗΣ ΓΕΩΡΓΙΟΣ</t>
  </si>
  <si>
    <t>30.00.0510</t>
  </si>
  <si>
    <t>30.00.0511</t>
  </si>
  <si>
    <t>ΤΣΟΥΣΗ ΜΑΡΙΑ</t>
  </si>
  <si>
    <t>30.00.0512</t>
  </si>
  <si>
    <t>ΧΡΗΣΤΙΔΗΣ ΧΡΗΣΤΟΣ</t>
  </si>
  <si>
    <t>30.00.0513</t>
  </si>
  <si>
    <t>ΠΕΤΜΕΖΑΣ ΜΑΝΟΛΗΣ</t>
  </si>
  <si>
    <t>30.00.0514</t>
  </si>
  <si>
    <t>ΠΕΤΜΕΖΑ ΔΕΣΠΟΙΝΑ</t>
  </si>
  <si>
    <t>30.00.0515</t>
  </si>
  <si>
    <t>30.00.0516</t>
  </si>
  <si>
    <t>ΚΑΝΟΝΙΔΗΣ ΙΟΡΔΑΝΗΣ</t>
  </si>
  <si>
    <t>30.00.0517</t>
  </si>
  <si>
    <t>ΤΣΑΡΟΥΧΗΣ ΓΙΑΝΝΗΣ</t>
  </si>
  <si>
    <t>30.00.0518</t>
  </si>
  <si>
    <t>ΗΛΙΑΔΗΣ ΧΑΡΑΛΑΜΠΟΣ</t>
  </si>
  <si>
    <t>30.00.0519</t>
  </si>
  <si>
    <t>ΠΕΧΛΙΒΑΝΙΔΗΣ ΣΤΥΛΙΑΝΟΣ</t>
  </si>
  <si>
    <t>30.00.0520</t>
  </si>
  <si>
    <t>ΣΑΠΑΤΑΚΗ ΜΑΡΙΑ</t>
  </si>
  <si>
    <t>30.00.0521</t>
  </si>
  <si>
    <t>ΒΗΧΑΣ ΚΩΝΣΤΑΝΤΙΝΟΣ</t>
  </si>
  <si>
    <t>30.00.0522</t>
  </si>
  <si>
    <t>ΕΦΡΑΙΜΙΔΗΣ ΣΤΑΥΡΟΣ</t>
  </si>
  <si>
    <t>30.00.0523</t>
  </si>
  <si>
    <t>HOSSAIN LOKMAN</t>
  </si>
  <si>
    <t>30.00.0524</t>
  </si>
  <si>
    <t>ΚΟΤΙΛΙΔΑΣ ΒΑΣΙΛΕΙΟΣ</t>
  </si>
  <si>
    <t>30.00.0525</t>
  </si>
  <si>
    <t>ΙΣΜΑΗΛ ΜΠΑΡΙΣ</t>
  </si>
  <si>
    <t>30.00.0526</t>
  </si>
  <si>
    <t>HABIB KASHIF</t>
  </si>
  <si>
    <t>30.00.0527</t>
  </si>
  <si>
    <t>ΨΑΡΙΔΗΣ ΚΩΝ/ΝΟΣ</t>
  </si>
  <si>
    <t>30.00.0528</t>
  </si>
  <si>
    <t>ΓΚΡΙΓΚΑΣ ΙΩΑΝΝΗΣ</t>
  </si>
  <si>
    <t>30.00.0529</t>
  </si>
  <si>
    <t>ΑΛΕΞΑΝΔΡΙΔΗΣ ΒΑΣΙΛΕΙΟΣ</t>
  </si>
  <si>
    <t>30.00.0567</t>
  </si>
  <si>
    <t>ΠΕΤΡΩΤΟΣ ΘΕΟΔΩΡΟΣ</t>
  </si>
  <si>
    <t>30.00.0568</t>
  </si>
  <si>
    <t>ΓΕΩΡΓΙΑΔΟΥ ΣΟΦΙΑ</t>
  </si>
  <si>
    <t>30.00.0569</t>
  </si>
  <si>
    <t>ΓΙΟΥΣΟΥΦ ΕΡΟΥΛ</t>
  </si>
  <si>
    <t>30.00.0670</t>
  </si>
  <si>
    <t>ΛΟΥΜΠΕΡΗ ΒΕΝΕΤΙΑ</t>
  </si>
  <si>
    <t>30.00.0671</t>
  </si>
  <si>
    <t>ΚΥΡΜΠΑΤΖΗΣ</t>
  </si>
  <si>
    <t>30.00.0672</t>
  </si>
  <si>
    <t>ΑΝΔΡΕΟΠΟΥΛΟΣ ΠΑΥΛΟΣ</t>
  </si>
  <si>
    <t>30.00.0673</t>
  </si>
  <si>
    <t>ΣΙΔΗΡΟΠΟΥΛΟΣ Θ.&amp; ΣΙΑ Ε.Ε</t>
  </si>
  <si>
    <t>30.00.0674</t>
  </si>
  <si>
    <t>ΜΠΙΣΛΕΥ ΜΑΡΓΑΡΙΤΑ</t>
  </si>
  <si>
    <t>30.00.0675</t>
  </si>
  <si>
    <t>ΝΤΕΡΑΚΗ ΚΑΤΕΡΙΝΑ</t>
  </si>
  <si>
    <t>30.00.0676</t>
  </si>
  <si>
    <t>ΓΚΑΙΤΑΤΖΗ ΑΘΑΝΑΣΙΑ</t>
  </si>
  <si>
    <t>30.00.0677</t>
  </si>
  <si>
    <t>ΛΙΛΙΟΣ ΓΕΩΡΓΙΟΣ</t>
  </si>
  <si>
    <t>30.00.0678</t>
  </si>
  <si>
    <t>OBINYAN CLEMENT</t>
  </si>
  <si>
    <t>30.00.0679</t>
  </si>
  <si>
    <t>ΚΟΥΣΚΟΥΝΗ ΣΩΤΗΡΙΑ</t>
  </si>
  <si>
    <t>30.00.0680</t>
  </si>
  <si>
    <t>ΜΠΑΝΤΕΡ ΑΜΠΟΥ ΝΤΑΝ</t>
  </si>
  <si>
    <t>30.00.0681</t>
  </si>
  <si>
    <t>ΜΠΑΤΖΑΛΗ ΑΓΑΠΗ</t>
  </si>
  <si>
    <t>30.00.2000</t>
  </si>
  <si>
    <t>ΑΧΜΕΤΗΣ ΓΕΩΡΓΙΟΣ (Α)</t>
  </si>
  <si>
    <t>30.00.9009</t>
  </si>
  <si>
    <t>ΠΑΠΑΒΑΣΙΛΕΙΟΥ ΧΡΗΣΤΟΣ (ΔΕΚ)</t>
  </si>
  <si>
    <t>30.00.9040</t>
  </si>
  <si>
    <t>ΣΥΜΕΩΝΙΔΗΣ &amp; ΣΙΑ Ο.Ε (ΔΕΚ)</t>
  </si>
  <si>
    <t>30.00.9044</t>
  </si>
  <si>
    <t>ΚΑΡΤΕΡΗΣ ΓΕΩΡΓΙΟΣ (ΔΕΚ)</t>
  </si>
  <si>
    <t>30.00.9069</t>
  </si>
  <si>
    <t>ΖΕΡΒΑΣ ΚΩΝΣΤΑΝΤΙΝΟΣ (ΔΕΚ)</t>
  </si>
  <si>
    <t>30.00.9070</t>
  </si>
  <si>
    <t>ΧΑΤΖΟΠΟΥΛΟΣ &amp; ΣΙΑ Ο.Ε (ΔΕΚ)</t>
  </si>
  <si>
    <t>30.00.9080</t>
  </si>
  <si>
    <t>ΛΕΤΣΟΣ ΓΕΩΡΓΙΟΣ (ΔΕΚ)</t>
  </si>
  <si>
    <t>30.00.9087</t>
  </si>
  <si>
    <t>ΠΑΝΟΥ ΑΡΙΣΤΕΙΔΗΣ (ΔΕΚ)</t>
  </si>
  <si>
    <t>30.03.0000</t>
  </si>
  <si>
    <t>ΔΗΜΟΣ ΦΙΛΙΠΠΙΑΔΑΣ (Α)</t>
  </si>
  <si>
    <t>30.03.0001</t>
  </si>
  <si>
    <t>Δ.Ε.Η (Α)</t>
  </si>
  <si>
    <t>33.03.0000</t>
  </si>
  <si>
    <t>ΜΕΤΟΧΟΙ ΛΟΓ ΚΑΛ.ΚΕΦΑΛΑΙΟΥ</t>
  </si>
  <si>
    <t>33.04.1000</t>
  </si>
  <si>
    <t>33.07.0000</t>
  </si>
  <si>
    <t>33.13.0001</t>
  </si>
  <si>
    <t>ΠΑΡΑΚΡΑΤΗΣΗ ΦΟΡΟΥ</t>
  </si>
  <si>
    <t>33.90.0002</t>
  </si>
  <si>
    <t>ΕΠΙΤΑΓΕΣ EUROBANK ΛΗΞΗΣ 5ου ΜΗΝΑ (ΔΕΣ)</t>
  </si>
  <si>
    <t>33.90.0003</t>
  </si>
  <si>
    <t>ΕΠΙΤΑΓΕΣ EUROBANK ΛΗΞΗΣ 4ου ΜΗΝΑ (ΔΕΣ)</t>
  </si>
  <si>
    <t>33.95.0000</t>
  </si>
  <si>
    <t>ΓΙΑΓΚΟΥΛΑΣ ΛΑΜΠΡΟΣ</t>
  </si>
  <si>
    <t>33.95.0001</t>
  </si>
  <si>
    <t>ΓΙΑΓΚΟΥΛΑΣ ΦΩΤΙΟΣ</t>
  </si>
  <si>
    <t>36.01.0000</t>
  </si>
  <si>
    <t>ΕΝΟΙΚΙΑ ΕΙΣΠΡΑΚΤΕΑ (ΔΕΚ)</t>
  </si>
  <si>
    <t>38.00.0000</t>
  </si>
  <si>
    <t>ΤΑΜΕΙΟ Α.Ε</t>
  </si>
  <si>
    <t>38.00.0002</t>
  </si>
  <si>
    <t>ΤΑΜΕΙΟ Δ.Ε.Σ.Φ.Ι</t>
  </si>
  <si>
    <t>38.00.0003</t>
  </si>
  <si>
    <t>ΤΑΜΕΙΟ Δ.Ε.Κ.Κ.Α.Φ</t>
  </si>
  <si>
    <t>38.03.0003</t>
  </si>
  <si>
    <t>ΚΑΤΑΘΕΣΕΙΣ ΟΨΕΩΣ Δ.ΦΙΛ/ΔΑΣ (ΔΕΚ)</t>
  </si>
  <si>
    <t>38.03.0004</t>
  </si>
  <si>
    <t>ΚΑΤΑΘΕΣΕΙΣ ΟΨΕΩΣ Δ.ΑΝΩΓΕΙΟΥ (ΔΕΚ)</t>
  </si>
  <si>
    <t>38.03.1007</t>
  </si>
  <si>
    <t>38.03.1008</t>
  </si>
  <si>
    <t>40.00.0000</t>
  </si>
  <si>
    <t>ΚΑΤΑΒΕΒΛ.ΜΕΤΟΧ.ΚΕΦΑΛΑΙΟ ΚΟΙΝ.ΜΕΤΟΧΩΝ</t>
  </si>
  <si>
    <t>40.02.0000</t>
  </si>
  <si>
    <t>ΟΦΕΙΛΟΜΕΝΟ ΜΕΤΟΧΙΚΟ ΚΕΦΑΛΑΙΟ ΚΟΙΝ.ΜΕΤΟΧΩΝ</t>
  </si>
  <si>
    <t>41.02.0000</t>
  </si>
  <si>
    <t>ΤΑΚΤΙΚΟ ΑΠΟΘΕΜΑΤΙΚΟ</t>
  </si>
  <si>
    <t>41.10.0000</t>
  </si>
  <si>
    <t>ΕΠΙΧΟΡΗΓΗΣΕΙΣ ΠΑΓΙΩΝ ΕΠΕΝΔΥΣΕΩΝ (ΔΕΣ)</t>
  </si>
  <si>
    <t>41.99.0000</t>
  </si>
  <si>
    <t>ΔΙΑΦΟΡΕΣ ΕΠΙΤΡΟΠΗΣ ΑΡΘΡΟΥ 9 &amp; ΜΕΤΑΒ.ΠΕΡΙΟΔΟΣ</t>
  </si>
  <si>
    <t>41.99.0001</t>
  </si>
  <si>
    <t>ΜΕΤΑΦΟΡΑ ΚΛΑΔΟΥ ΚΟΙΝΩΦΕΛΗΣ</t>
  </si>
  <si>
    <t>42.00.0001</t>
  </si>
  <si>
    <t>ΥΠΟΛΟΙΠΟ ΚΕΡΔΩΝ ΕΙΣ ΝΕΟΝ</t>
  </si>
  <si>
    <t>45.90.0000</t>
  </si>
  <si>
    <t>ΕΓΓΥΗΣΕΙΣ  ΕΝΟΙΚΙΟΥ</t>
  </si>
  <si>
    <t>50.00.0001</t>
  </si>
  <si>
    <t>Α.Ε ΟΡΚΩΤΩΝ ΕΛΕΓΚΤΩΝ (Α)</t>
  </si>
  <si>
    <t>50.00.0002</t>
  </si>
  <si>
    <t>ΚΡΑΨΗΣ ΚΩΝΣΤΑΝΤΙΝΟΣ (ΔΕΚ)</t>
  </si>
  <si>
    <t>50.00.0003</t>
  </si>
  <si>
    <t>ΑΝΑΓΝΩΣΤΟΥ ΧΡΗΣΤΟΣ Ο.Ε (Α)</t>
  </si>
  <si>
    <t>50.00.0004</t>
  </si>
  <si>
    <t>GRANT THORNTON  (Α)</t>
  </si>
  <si>
    <t>50.00.0005</t>
  </si>
  <si>
    <t>ΚΩΣΤΑΣ -ΜΠΑΡΚΑΣ Ε.Ε (Α)</t>
  </si>
  <si>
    <t>50.00.0006</t>
  </si>
  <si>
    <t>A.C.S  (Α)</t>
  </si>
  <si>
    <t>50.00.0007</t>
  </si>
  <si>
    <t>ΜΠΑΡΚΑΣ ΘΕΟΦΑΝΗΣ (ΔΕΣ)</t>
  </si>
  <si>
    <t>50.00.0008</t>
  </si>
  <si>
    <t>ΤΣΙΡΟΓΙΑΝΝΗΣ ΘΩΜΑΣ (ΔΕΣ)</t>
  </si>
  <si>
    <t>50.00.0009</t>
  </si>
  <si>
    <t>ΚΩΣΤΑΣ-ΜΠΑΡΚΑΣ Ε.Ε (ΔΕΣ)</t>
  </si>
  <si>
    <t>50.00.0010</t>
  </si>
  <si>
    <t>ΑΝΑΓΝΩΣΤΟΥ ΧΡΗΣΤΟΣ (ΔΕΣ)</t>
  </si>
  <si>
    <t>50.00.0011</t>
  </si>
  <si>
    <t>Κ/Ξ ΑΤΕ ΑΡΑΤΟΣ (ΔΕΣ)</t>
  </si>
  <si>
    <t>50.00.0012</t>
  </si>
  <si>
    <t>ΘΕΙΟΠΟΥΛΟΣ &amp; ΣΙΑ Ο.Ε (ΔΕΣ)</t>
  </si>
  <si>
    <t>50.00.0013</t>
  </si>
  <si>
    <t>ΔΩΝΟΣ &amp; ΣΙΑ Ο.Ε (ΔΕΣ)</t>
  </si>
  <si>
    <t>50.00.0014</t>
  </si>
  <si>
    <t>ΔΕΥΑΦ (ΔΕΣ)</t>
  </si>
  <si>
    <t>50.00.0015</t>
  </si>
  <si>
    <t>GRANT THORNTON Α.Ε (ΔΕΣ)</t>
  </si>
  <si>
    <t>50.00.0016</t>
  </si>
  <si>
    <t>ΡΙΖΟΣ ΗΛΙΑΣ  (ΔΕΚ)</t>
  </si>
  <si>
    <t>50.00.0017</t>
  </si>
  <si>
    <t>ΦΑΚΟΣ ΧΡΗΣΤΟΣ (ΔΕΚ)</t>
  </si>
  <si>
    <t>50.00.0018</t>
  </si>
  <si>
    <t>ΓΚΑΡΤΖΟΝΙΚΑΣ ΑΕΒΕ (ΔΕΚ)</t>
  </si>
  <si>
    <t>50.00.0019</t>
  </si>
  <si>
    <t>ΡΑΓΓΟΣ ΕΥΑΓΓΕΛΟΣ (ΔΕΚ)</t>
  </si>
  <si>
    <t>50.00.0020</t>
  </si>
  <si>
    <t>ΓΡΙΒΑ ΕΛΠΙΔΑ (ΔΕΚ)</t>
  </si>
  <si>
    <t>50.00.0021</t>
  </si>
  <si>
    <t>ΜΠΕΖΕΒΕΓΚΗΣ ΓΕΩΡΓΙΟΣ (ΔΕΚ)</t>
  </si>
  <si>
    <t>50.00.0022</t>
  </si>
  <si>
    <t>ΠΑΠΠΑΣ &amp; ΣΙΑ Ο.Ε (ΔΕΚ)</t>
  </si>
  <si>
    <t>50.00.0023</t>
  </si>
  <si>
    <t>ACS (ΔΕΚ)</t>
  </si>
  <si>
    <t>50.00.0024</t>
  </si>
  <si>
    <t>Σ.Ε.Η.Λ.Α.Π (ΔΕΚ)</t>
  </si>
  <si>
    <t>50.00.0025</t>
  </si>
  <si>
    <t>ΤΣΙΡΟΓΙΑΝΝΗΣ ΘΩΜΑΣ (ΔΕΚ)</t>
  </si>
  <si>
    <t>50.00.0026</t>
  </si>
  <si>
    <t>ΛΕΤΣΟΣ ΣΠΥΡΟΣ (ΔΕΚ)</t>
  </si>
  <si>
    <t>50.00.0027</t>
  </si>
  <si>
    <t>ΜΠΑΣΕΚΗΣ ΒΑΓΓΕΛΗΣ (ΔΕΚ)</t>
  </si>
  <si>
    <t>50.00.0028</t>
  </si>
  <si>
    <t>ΔΗΜΗΤΡΙΟΥ ΠΑΝΑΓΙΩΤΗΣ</t>
  </si>
  <si>
    <t>50.00.0029</t>
  </si>
  <si>
    <t>ΓΕΝΙΚΗ ΤΑΧΥΔΡΟΜΙΚΗ (ΔΕΚ)</t>
  </si>
  <si>
    <t>50.00.0030</t>
  </si>
  <si>
    <t>ΔΡΑΚΟΣ ΧΡΥΣΑΝΘΟΣ  Ε.Π.Ε.</t>
  </si>
  <si>
    <t>50.00.0031</t>
  </si>
  <si>
    <t>ΧΑΤΤΑΡΙ ΝΑΕΛ (ΔΕΚ)</t>
  </si>
  <si>
    <t>50.00.0032</t>
  </si>
  <si>
    <t>ΓΙΑΝΝΑΚΟΥ ΧΡΥΣΑΝΘΗ (ΔΕΚ)</t>
  </si>
  <si>
    <t>50.00.0033</t>
  </si>
  <si>
    <t>ΝΙΤΣΗΣ ΧΡΗΣΤΟΣ (ΔΕΚ)</t>
  </si>
  <si>
    <t>50.00.0034</t>
  </si>
  <si>
    <t>ΛΕΤΣΟΣ ΑΛΕΞΑΝΔΡΟΣ (ΔΕΚ)</t>
  </si>
  <si>
    <t>50.00.0035</t>
  </si>
  <si>
    <t>ΚΟΤΟΠΟΥΛΟΣ ΝΙΚΟΣ (ΔΕΚ)</t>
  </si>
  <si>
    <t>50.00.0036</t>
  </si>
  <si>
    <t>ΠΑΧΗΣ ΠΑΝΑΓΙΩΤΗΣ &amp; ΣΙΑ Ο.Ε (ΔΕΚ)</t>
  </si>
  <si>
    <t>50.00.0037</t>
  </si>
  <si>
    <t>ΜΗΤΣΗ-ΚΩΤΣΗ ΠΗΝΕΛΟΠΗ (ΔΕΚ)</t>
  </si>
  <si>
    <t>50.00.0038</t>
  </si>
  <si>
    <t>ΓΑΛΑΝΗΣ ΚΩΝΣΤΑΝΤΙΝΟΣ</t>
  </si>
  <si>
    <t>50.00.0039</t>
  </si>
  <si>
    <t>ΚΟΥΤΣΟΧΡΗΣΤΟΣ &amp; ΣΙΑ Ο.Ε (ΔΕΚ)</t>
  </si>
  <si>
    <t>50.00.0040</t>
  </si>
  <si>
    <t>ΝΤΟΥΛΑΓΙΑΝΝΑΚΗΣ &amp; ΣΙΑ Ο.Ε (ΔΕΚ)</t>
  </si>
  <si>
    <t>50.00.0041</t>
  </si>
  <si>
    <t>ΚΟΚΚΑΛΗΣ ΙΩΑΝΝΗΣ  (ΔΕΚ)</t>
  </si>
  <si>
    <t>50.00.0042</t>
  </si>
  <si>
    <t>ΔΩΝΟΥ ΥΙΟΙ &amp; ΣΙΑ Ο.Ε (ΔΕΚ)</t>
  </si>
  <si>
    <t>50.00.0043</t>
  </si>
  <si>
    <t>ΝΙΚΑΣ ΚΩΝΣΤΑΝΤΙΝΟΣ (ΔΕΚ)</t>
  </si>
  <si>
    <t>50.00.0044</t>
  </si>
  <si>
    <t>ΚΙΤΣΟΣ ΑΘΑΝΑΣΙΟΣ (ΔΕΚ)</t>
  </si>
  <si>
    <t>50.00.0045</t>
  </si>
  <si>
    <t>ΜΠΑΛΑΦΑΣ ΔΗΜΗΤΡΙΟΣ (ΔΕΚ)</t>
  </si>
  <si>
    <t>50.00.0046</t>
  </si>
  <si>
    <t>ΜΠΕΖΕΒΕΓΚΗΣ ΔΗΜΗΤΡΙΟΣ (ΔΕΚ)</t>
  </si>
  <si>
    <t>50.00.0048</t>
  </si>
  <si>
    <t>ΚΩΣΤΑΣ-ΜΠΑΡΚΑΣ Ο.Ε (ΔΕΚ)</t>
  </si>
  <si>
    <t>50.00.0049</t>
  </si>
  <si>
    <t>50.00.0050</t>
  </si>
  <si>
    <t>ΚΑΤΣΙΠΑΝΕΛΗΣ ΔΗΜΗΤΡΙΟΣ (ΔΕΚ)</t>
  </si>
  <si>
    <t>50.00.0051</t>
  </si>
  <si>
    <t>ΜΑΣΤΑΚΑ ΧΑΙΔΩ (ΔΕΚ)</t>
  </si>
  <si>
    <t>50.00.0052</t>
  </si>
  <si>
    <t>ΓΟΥΛΑ ΑΙΚΑΤΕΡΙΝΗ &amp; ΣΙΑ Ο.Ε (ΔΕΚ)</t>
  </si>
  <si>
    <t>50.00.0053</t>
  </si>
  <si>
    <t>ΣΙΩΖΟΣ ΓΕΩΡΓΙΟΣ  (ΔΕΚ)</t>
  </si>
  <si>
    <t>50.00.0054</t>
  </si>
  <si>
    <t>ΘΕΙΟΠΟΥΛΟΣ &amp; ΣΙΑ Ο.Ε (ΔΕΚ)</t>
  </si>
  <si>
    <t>50.00.0055</t>
  </si>
  <si>
    <t>ΠΑΝΑΓΙΩΤΟΠΟΥΛΟΣ ΑΡΗΣ (Α)</t>
  </si>
  <si>
    <t>50.00.0056</t>
  </si>
  <si>
    <t>ΦΟΥΚΑΣ-ΚΩΣΤΑΣ &amp; ΣΙΑ Ο.Ε (ΔΕΚ)</t>
  </si>
  <si>
    <t>50.00.0057</t>
  </si>
  <si>
    <t>ΒΡΟΝΤΟΣ ΓΕΩΡΓΙΟΣ  (ΔΕΚ)</t>
  </si>
  <si>
    <t>50.00.0058</t>
  </si>
  <si>
    <t>ΒΑΣΙΛΑΚΗΣ ΔΗΜΗΤΡΙΟΣ &amp; ΣΙΑ Ο.Ε (ΔΕΚ)</t>
  </si>
  <si>
    <t>50.00.0059</t>
  </si>
  <si>
    <t>ΖΕΡΒΑ ΘΕΟΔΩΡΑ (ΔΕΚ)</t>
  </si>
  <si>
    <t>50.00.0060</t>
  </si>
  <si>
    <t>ΓΙΟΛΔΑΣΗΣ ΑΠΟΣΤΟΛΟΣ (ΔΕΚ)</t>
  </si>
  <si>
    <t>50.00.0061</t>
  </si>
  <si>
    <t>ΜΠΙΤΣΙΟΣ ΔΗΜΗΤΡΙΟΣ (ΔΕΚ)</t>
  </si>
  <si>
    <t>50.00.0062</t>
  </si>
  <si>
    <t>ΚΟΚΚΙΝΗΣ ΜΑΡΚΟΣ (ΔΕΚ)</t>
  </si>
  <si>
    <t>50.00.0063</t>
  </si>
  <si>
    <t>ΒΑΣΙΛΕΙΟΥ ΕΥΑΓΓΕΛΟΣ (ΔΕΚ)</t>
  </si>
  <si>
    <t>50.00.0064</t>
  </si>
  <si>
    <t>ΛΙΟΥΛΕΜΕΣ ΓΕΩΡΓΙΟΣ (ΔΕΚ)</t>
  </si>
  <si>
    <t>50.00.0065</t>
  </si>
  <si>
    <t>ΚΟΥΚΟΥ ΟΛΓΑ</t>
  </si>
  <si>
    <t>50.00.0066</t>
  </si>
  <si>
    <t>Ε.Α.Σ.Α.Φ  (ΔΕΚ)</t>
  </si>
  <si>
    <t>50.00.0067</t>
  </si>
  <si>
    <t>ΔΗΜΟΣ ΕΥΑΓΓΕΛΟΣ (ΔΕΚ)</t>
  </si>
  <si>
    <t>50.00.0068</t>
  </si>
  <si>
    <t>ΜΠΟΥΤΙΚΟΣ ΧΡΗΣΤΟΣ &amp; ΣΙΑ Ο.Ε (ΔΕΚ)</t>
  </si>
  <si>
    <t>50.00.0069</t>
  </si>
  <si>
    <t>ΖΑΨΑΣ ΣΩΤΗΡΙΟΣ (ΔΕΚ)</t>
  </si>
  <si>
    <t>50.00.0070</t>
  </si>
  <si>
    <t>ΒΑΡΛΑ ΜΑΡΙΑ (ΔΕΚ)</t>
  </si>
  <si>
    <t>50.00.0071</t>
  </si>
  <si>
    <t>ΟΙΚΟΝΟΜΟΥ Ο.Ε (ΔΕΚ)</t>
  </si>
  <si>
    <t>50.00.0072</t>
  </si>
  <si>
    <t>ΕΘΝΙΚΕΣ ΜΕΤΑΦΟΡΕΣ (ΔΕΚ)</t>
  </si>
  <si>
    <t>50.00.0073</t>
  </si>
  <si>
    <t>ΣΤΑΘΗΣ &amp; ΣΙΑ Ο.Ε (ΔΕΚ)</t>
  </si>
  <si>
    <t>50.00.0074</t>
  </si>
  <si>
    <t>ΛΑΠΠΑ ΑΦΟΙ &amp; ΣΙΑ Ο.Ε</t>
  </si>
  <si>
    <t>50.00.0075</t>
  </si>
  <si>
    <t>ΚΑΤΣΟΥΛΑ ΒΑΣΙΛΙΚΗ (ΔΕΚ)</t>
  </si>
  <si>
    <t>50.00.0076</t>
  </si>
  <si>
    <t>ΔΩΝΟΣ ΓΕΩΡΓΙΟΣ &amp; ΣΙΑ Ο.Ε (ΔΕΚ)</t>
  </si>
  <si>
    <t>50.00.0077</t>
  </si>
  <si>
    <t>ΜΠΑΝΙ ΣΠΑΡΤΑΚ  (ΔΕΚ)</t>
  </si>
  <si>
    <t>50.00.0078</t>
  </si>
  <si>
    <t>ΕΥΘΥΜΙΟΥ ΚΩΝΣΤΑΝΤΙΝΟΣ (ΔΕΚ)</t>
  </si>
  <si>
    <t>50.00.0079</t>
  </si>
  <si>
    <t>ΚΩΣΤΑΚΟΣ ΒΑΣΙΛΕΙΟΣ (ΔΕΚ)</t>
  </si>
  <si>
    <t>50.00.0080</t>
  </si>
  <si>
    <t>ΑΝΑΓΝΩΣΤΟΥ ΧΡΗΣΤΟΣ &amp; ΣΙΑ Ο.Ε (ΔΕΚ)</t>
  </si>
  <si>
    <t>50.00.0081</t>
  </si>
  <si>
    <t>ΚΑΡΠΟΥΖΗΣ ΠΑΥΛΟΣ  (ΔΕΚ)</t>
  </si>
  <si>
    <t>50.00.0082</t>
  </si>
  <si>
    <t>GRANT THORNTON Α.Ε (ΔΕΚ)</t>
  </si>
  <si>
    <t>50.00.0083</t>
  </si>
  <si>
    <t>ΖΑΒΑΛΗΣ ΒΑΣΙΛΕΙΟΣ (ΔΕΚ)</t>
  </si>
  <si>
    <t>50.00.0084</t>
  </si>
  <si>
    <t>ΔΗΜΟΣ ΛΑΜΠΡΟΣ (ΔΕΚ)</t>
  </si>
  <si>
    <t>50.00.0085</t>
  </si>
  <si>
    <t>ΣΑΡΑΚΑΚΗ ΑΦΟΙ ΑΕΒΕ (ΔΕΚ)</t>
  </si>
  <si>
    <t>50.00.0086</t>
  </si>
  <si>
    <t>ΓΡΑΒΑΝΗ ΑΦΟΙ Ο.Ε (Α)</t>
  </si>
  <si>
    <t>50.00.0087</t>
  </si>
  <si>
    <t>ΝΤΑΤΣΗΣ ΑΝΑΣΤΑΣΙΟΣ (ΔΕΚ)</t>
  </si>
  <si>
    <t>50.00.0088</t>
  </si>
  <si>
    <t>ΣΙΑΜΑΝΤΑ ΔΗΜΗΤΡΩ (ΔΕΚ)</t>
  </si>
  <si>
    <t>50.00.0090</t>
  </si>
  <si>
    <t>ΑΝΑΣΤΑΣΙΑΔΗΣ ΑΘΑΝΑΣΙΟΣ (Α)</t>
  </si>
  <si>
    <t>50.00.0091</t>
  </si>
  <si>
    <t>ΝΤΟΒΑ ΣΠΥΡΙΔΟΥΛΑ (Α)</t>
  </si>
  <si>
    <t>50.00.0093</t>
  </si>
  <si>
    <t>ΠΑΧΗΣ ΝΙΚΟΛΑΟΣ &amp; ΣΙΑ Ο.Ε (ΔΕΚ)</t>
  </si>
  <si>
    <t>50.00.0094</t>
  </si>
  <si>
    <t>ΝΤΑΚΟΥΛΑΣ ΙΩΑΝΝΗΣ  (ΔΕΚ)</t>
  </si>
  <si>
    <t>50.00.0095</t>
  </si>
  <si>
    <t>ΜΕΝΤΑΣ ΑΘΑΝΑΣΙΟΣ Α.Ε (ΔΕΚ)</t>
  </si>
  <si>
    <t>50.00.0096</t>
  </si>
  <si>
    <t>ΤΑΣΣΗΣ-ΠΑΝΗΣ &amp; ΣΙΑ Ο.Ε (ΔΕΚ)</t>
  </si>
  <si>
    <t>50.00.0097</t>
  </si>
  <si>
    <t>ΑΓΟΡΙΤΣΑΣ ΔΗΜΗΤΡΙΟΣ (Α)</t>
  </si>
  <si>
    <t>50.00.0098</t>
  </si>
  <si>
    <t>EUROSPORT Ε.Π.Ε  (ΔΕΚ)</t>
  </si>
  <si>
    <t>50.00.0099</t>
  </si>
  <si>
    <t>ΚΑΖΟΥΚΑΣ ΠΑΝΑΓΙΩΤΗΣ (ΔΕΚ)</t>
  </si>
  <si>
    <t>50.00.0100</t>
  </si>
  <si>
    <t>50.00.0101</t>
  </si>
  <si>
    <t>ΜΑΣΤΟΡΑΣ ΝΙΚΟΣ (ΔΕΚ)</t>
  </si>
  <si>
    <t>50.00.0102</t>
  </si>
  <si>
    <t>ΔΡΑΚΟΣ ΧΡΥΣΑΝΘΟΣ Ε.Π.Ε</t>
  </si>
  <si>
    <t>50.00.0103</t>
  </si>
  <si>
    <t>ΧΡΗΣΤΟΥ ΜΑΡΙΝΑ (ΔΕΚ)</t>
  </si>
  <si>
    <t>50.00.0105</t>
  </si>
  <si>
    <t>ΡΙΖΟΣ ΑΠΟΣΤΟΛΟΣ  (ΔΕΚ)</t>
  </si>
  <si>
    <t>50.00.0106</t>
  </si>
  <si>
    <t>ΖΑΨΑΣ ΓΕΩΡΓΙΟΣ (ΔΕΚ)</t>
  </si>
  <si>
    <t>50.00.0107</t>
  </si>
  <si>
    <t>ΦΕΛΕΚΟΥ-ΣΟΛΔΑΤΟΥ ΔΕΣΠΟΙΝΑ (ΔΕΚ)</t>
  </si>
  <si>
    <t>50.00.0108</t>
  </si>
  <si>
    <t>Δ.Ε.Υ.Α.Α  (ΔΕΚ)</t>
  </si>
  <si>
    <t>50.00.0110</t>
  </si>
  <si>
    <t>ΤΣΙΡΩΝΗΣ Α.Ε (ΔΕΚ)</t>
  </si>
  <si>
    <t>50.00.0111</t>
  </si>
  <si>
    <t>50.00.0113</t>
  </si>
  <si>
    <t>ΜΠΕΛΛΟΥ ΑΦΟΙ Ο.Ε (ΔΕΚ)</t>
  </si>
  <si>
    <t>50.00.0115</t>
  </si>
  <si>
    <t>ΚΩΝΣΤΑΝΤΑΚΗΣ ΔΗΜΗΤΡΙΟΣ</t>
  </si>
  <si>
    <t>50.00.0116</t>
  </si>
  <si>
    <t>ΧΑΡΑΜΟΓΛΗ-ΠΑΠΑΧΡΗΣΤΟΥ ΖΩΗ</t>
  </si>
  <si>
    <t>50.00.0117</t>
  </si>
  <si>
    <t>ΓΕΩΡΓΙΟΥ ΑΠΟΣΤΟΛΟΣ (ΔΕΚ)</t>
  </si>
  <si>
    <t>50.00.0118</t>
  </si>
  <si>
    <t>WALL MOHSEN (ΔΕΚ)</t>
  </si>
  <si>
    <t>50.00.0119</t>
  </si>
  <si>
    <t>STANLEY HOTEL (ΔΕΚ)</t>
  </si>
  <si>
    <t>50.00.0123</t>
  </si>
  <si>
    <t>ΒΙΟΜΠΕΤΟΝ ΑΡΤΑΣ Ε.Π.Ε (ΔΕΚ)</t>
  </si>
  <si>
    <t>50.00.0124</t>
  </si>
  <si>
    <t>50.00.0125</t>
  </si>
  <si>
    <t>Δ.Ε.Υ.Α.Φ (Α)</t>
  </si>
  <si>
    <t>50.00.0126</t>
  </si>
  <si>
    <t>ΚΑΡΑΣΑΒΟΓΛΟΥ ΓΕΩΡΓΙΟΣ (ΔΕΚ)</t>
  </si>
  <si>
    <t>50.00.0127</t>
  </si>
  <si>
    <t>ΑΡΤΑΙΚΗ Α.Ε (ΔΕΚ)</t>
  </si>
  <si>
    <t>50.00.0128</t>
  </si>
  <si>
    <t>ΓΟΥΛΑΣ ΝΙΚΟΛΑΟΣ (ΔΕΚ)</t>
  </si>
  <si>
    <t>50.00.0129</t>
  </si>
  <si>
    <t>ΚΑΛΛΗΣ ΘΕΟΔΩΡΟΣ (ΔΕΚ)</t>
  </si>
  <si>
    <t>50.00.0130</t>
  </si>
  <si>
    <t>ΡΙΖΟΣ ΓΕΩΡΓΙΟΣ (ΔΕΚ)</t>
  </si>
  <si>
    <t>50.00.0131</t>
  </si>
  <si>
    <t>ΜΑΛΤΕΖΟΣ ΘΩΜΑΣ (ΔΕΚ)</t>
  </si>
  <si>
    <t>50.00.0132</t>
  </si>
  <si>
    <t>ΤΑΣΣΗ ΣΟΦΙΑ (ΔΕΚ)</t>
  </si>
  <si>
    <t>50.00.0133</t>
  </si>
  <si>
    <t>ΜΟΣΧΟΣ ΓΕΩΡΓΙΟΣ (ΔΕΚ)</t>
  </si>
  <si>
    <t>50.00.0134</t>
  </si>
  <si>
    <t>ΓΙΑΝΝΟΥ ΑΦΟΙ Ο.Ε (ΔΕΚ)</t>
  </si>
  <si>
    <t>50.00.0135</t>
  </si>
  <si>
    <t>ΜΗΤΟΣ ΕΥΑΓΓΕΛΟΣ ΔΕΚ)</t>
  </si>
  <si>
    <t>50.00.0136</t>
  </si>
  <si>
    <t>ΤΣΟΥΜΑΝΗΣ-ΓΕΩΡΓΑΤΣΕΛΗΣ Α.Ε (ΔΕΚ)</t>
  </si>
  <si>
    <t>50.00.0137</t>
  </si>
  <si>
    <t>ΝΤΑΚΗΣ ΒΑΣΙΛΕΙΟΣ (ΔΕΚ)</t>
  </si>
  <si>
    <t>50.00.0138</t>
  </si>
  <si>
    <t>ΓΙΑΝΝΟΣ ΒΑΣΙΛΕΙΟΣ (ΔΕΚ)</t>
  </si>
  <si>
    <t>50.00.0139</t>
  </si>
  <si>
    <t>ΡΑΠΤΗΣ ΝΑΠΟΛΕΩΝ (ΔΕΚ)</t>
  </si>
  <si>
    <t>50.00.0140</t>
  </si>
  <si>
    <t>ΤΖΙΑΚΟΣ Α.Ε (ΔΕΚ)</t>
  </si>
  <si>
    <t>50.00.0141</t>
  </si>
  <si>
    <t>ΚΑΤΣΙΟΥΛΑΣ ΒΑΣΙΛΕΙΟΣ (ΔΕΚ)</t>
  </si>
  <si>
    <t>50.00.0142</t>
  </si>
  <si>
    <t>ΚΩΣΤΑΓΙΑΝΝΑΚΗΣ ΚΩΣΤΑΣ (ΔΕΚ)</t>
  </si>
  <si>
    <t>50.00.0143</t>
  </si>
  <si>
    <t>ΚΙΤΣΑΝΤΑΣ ΑΠΟΣΤΟΛΟΣ (ΔΕΚ)</t>
  </si>
  <si>
    <t>50.00.0144</t>
  </si>
  <si>
    <t>ΤΖΙΑΚΟΣ ΠΑΝΑΓΙΩΤΗΣ Ο.Ε (ΔΕΚ)</t>
  </si>
  <si>
    <t>50.00.0145</t>
  </si>
  <si>
    <t>ΣΙΩΖΟΣ ΚΩΝΣΤΑΝΤΙΝΟΣ (ΔΕΚ)</t>
  </si>
  <si>
    <t>50.00.0146</t>
  </si>
  <si>
    <t>ΣΚΟΥΤΕΡΗ ΥΙΟΙ Ο.Ε (ΔΕΚ)</t>
  </si>
  <si>
    <t>50.00.0147</t>
  </si>
  <si>
    <t>ΚΩΣΤΟΥΛΑΣ ΚΩΝΣΤΑΝΤΙΝΟΣ (ΔΕΚ)</t>
  </si>
  <si>
    <t>50.00.0148</t>
  </si>
  <si>
    <t>ΟΙΚΟΝΟΜΟΥ ΚΩΝΣΤΑΝΤΙΝΟΣ (ΔΕΚ)</t>
  </si>
  <si>
    <t>50.00.0149</t>
  </si>
  <si>
    <t>ΜΠΑΛΛΑΣ ΔΗΜΗΤΡΙΟΣ (ΔΕΚ)</t>
  </si>
  <si>
    <t>50.00.0150</t>
  </si>
  <si>
    <t>ΚΑΡΑΜΟΥΤΣΙΟΥ ΑΝΑΣΤΑΣΙΑ (ΔΕΚ)</t>
  </si>
  <si>
    <t>50.00.0151</t>
  </si>
  <si>
    <t>ΘΑΝΗΣ ΓΕΩΡΓΙΟΣ  (ΔΕΚ)</t>
  </si>
  <si>
    <t>50.00.0152</t>
  </si>
  <si>
    <t>ΒΙΟΜΠΛΟΚ-ΧΛΙΑΠΗΣ Α.Ε (ΔΕΚ)</t>
  </si>
  <si>
    <t>50.00.0153</t>
  </si>
  <si>
    <t>ΓΕΩΡΓΑΓΓΕΛΗΣ ΘΕΟΔΩΡΟΣ (ΔΕΚ)</t>
  </si>
  <si>
    <t>50.00.0154</t>
  </si>
  <si>
    <t>ΓΟΥΛΑΣ ΓΕΩΡΓΙΟΣ (ΔΕΚ)</t>
  </si>
  <si>
    <t>50.00.0155</t>
  </si>
  <si>
    <t>ΚΙΤΣΙΟΥ ΚΛΕΟΠΑΤΡΑ ΠΑΠΑΧΡΗΣΤΟΥ (ΔΕΚ)</t>
  </si>
  <si>
    <t>50.00.0156</t>
  </si>
  <si>
    <t>ΠΑΠΑΣΤΡΑΤΟΣ ΑΘΑΝΑΣΙΟΣ  (ΔΕΚ)</t>
  </si>
  <si>
    <t>50.00.0157</t>
  </si>
  <si>
    <t>ΖΗΚΑ ΒΑΣΙΛΙΚΗ (ΔΕΚ)</t>
  </si>
  <si>
    <t>50.00.0158</t>
  </si>
  <si>
    <t>ΙΩΑΝΝΟΥ ΘΕΟΔΩΡΟΣ (ΔΕΚ)</t>
  </si>
  <si>
    <t>50.00.0160</t>
  </si>
  <si>
    <t>ΚΙΤΣΟΣ ΝΙΚΟΛΑΟΣ (ΔΕΚ)</t>
  </si>
  <si>
    <t>50.00.0161</t>
  </si>
  <si>
    <t>ΘΕΟΔΩΡΟΥ ΘΩΜΑΣ (ΔΕΚ)</t>
  </si>
  <si>
    <t>50.00.0162</t>
  </si>
  <si>
    <t>ΑΧΕΡΩΝ ΜΠΕΤΟΝ Α.Ε (ΔΕΚ)</t>
  </si>
  <si>
    <t>50.00.0169</t>
  </si>
  <si>
    <t>50.00.0170</t>
  </si>
  <si>
    <t>ΚΑΡΑΜΠΙΚΑΣ ΘΕΟΦΑΝΗΣ</t>
  </si>
  <si>
    <t>50.00.0171</t>
  </si>
  <si>
    <t>ΨΙΛΟΠΟΥΛΟΣ ΘΩΜΑΣ</t>
  </si>
  <si>
    <t>50.00.0172</t>
  </si>
  <si>
    <t>ΚΑΛΑΜΙΔΑ ΜΑΡΙΑ (ΔΕΚ)</t>
  </si>
  <si>
    <t>50.00.0173</t>
  </si>
  <si>
    <t>ΔΑΡΔΑΜΑΝΗ ΑΦΟΙ Ο.Ε (ΔΕΚ)</t>
  </si>
  <si>
    <t>50.00.0174</t>
  </si>
  <si>
    <t>ΝΤΑΚΟΥΛΑ-ΒΟΓΙΑΤΖΗ ΚΩΝ/ΝΑ (ΔΕΚ)</t>
  </si>
  <si>
    <t>50.00.0175</t>
  </si>
  <si>
    <t>ΑΘΑΝΑΣΟΠΟΥΛΟΣ ΧΡΗΣΤΟΣ (ΔΕΚ)</t>
  </si>
  <si>
    <t>50.00.0176</t>
  </si>
  <si>
    <t>ΞΥΝΟΣ Α.Ε (ΔΕΚ)</t>
  </si>
  <si>
    <t>50.00.0177</t>
  </si>
  <si>
    <t>ΖΑΨΑΣ ΕΥΘΥΜΙΟΣ (ΔΕΚ)</t>
  </si>
  <si>
    <t>50.00.0178</t>
  </si>
  <si>
    <t>ΔΡΟΣΟΣ ΔΗΜΗΤΡΙΟΣ (ΔΕΚ)</t>
  </si>
  <si>
    <t>50.00.0179</t>
  </si>
  <si>
    <t>ΓΕΩΡΓΑΝΟΥ ΕΡΜΙΟΝΗ (ΔΕΚ)</t>
  </si>
  <si>
    <t>50.00.0180</t>
  </si>
  <si>
    <t>ΔΗΜΟΣ ΝΙΚΟΛΑΟΣ (ΔΕΚ)</t>
  </si>
  <si>
    <t>50.00.0181</t>
  </si>
  <si>
    <t>ΓΕΩΡΓΙΟΥ ΑΡΙΣΤΕΙΔΗΣ (ΔΕΚ)</t>
  </si>
  <si>
    <t>50.00.0182</t>
  </si>
  <si>
    <t>ΓΙΑΝΝΟΥΛΑΣ ΕΛΕΥΘΕΡΙΟΣ (ΔΕΚ)</t>
  </si>
  <si>
    <t>50.00.0183</t>
  </si>
  <si>
    <t>ΔΗΜΟΣ Ν.&amp; ΣΙΑ Ο.Ε (ΔΕΚ)</t>
  </si>
  <si>
    <t>50.00.0184</t>
  </si>
  <si>
    <t>ΓΚΑΡΤΖΩΝΗΣ ΒΑΣΙΛΕΙΟΣ</t>
  </si>
  <si>
    <t>50.00.0185</t>
  </si>
  <si>
    <t>ΔΡΑΓΩΝΑΣ Α.Φ. Ε.Π.Ε (ΔΕΚ)</t>
  </si>
  <si>
    <t>50.00.0186</t>
  </si>
  <si>
    <t>ΣΙΑΠΛΑΟΥΡΑΣ ΝΙΚΟΛΑΟΣ (ΔΕΚ)</t>
  </si>
  <si>
    <t>50.00.0187</t>
  </si>
  <si>
    <t>ΠΑΠΑΙΩΑΝΝΟΥ ΣΠΥΡΙΔΩΝ &amp; ΥΙΟΣ Ο.Ε (ΔΕΚ)</t>
  </si>
  <si>
    <t>50.00.0188</t>
  </si>
  <si>
    <t>ΒΕΡΓΙΝΗΣ ΘΕΟΛΟΓΟΣ &amp; ΣΙΑ Ο.Ε (ΔΕΚ)</t>
  </si>
  <si>
    <t>50.00.0189</t>
  </si>
  <si>
    <t>ΚΩΝΣΤΑΝΤΙΝΟΥ ΧΡΗΣΤΟΣ (ΔΕΚ)</t>
  </si>
  <si>
    <t>50.00.0190</t>
  </si>
  <si>
    <t>ΚΥΡΙΑΚΙΔΗΣ ΘΩΜΑΣ (ΔΕΚ)</t>
  </si>
  <si>
    <t>50.00.0191</t>
  </si>
  <si>
    <t>ΚΟΚΚΑΛΗ ΠΑΝΩΡΑΙΑ</t>
  </si>
  <si>
    <t>50.00.0192</t>
  </si>
  <si>
    <t>ΜΑΚΗΣ ΙΩΑΝΝΗΣ &amp; ΣΙΑ Ο.Ε (ΔΕΚ)</t>
  </si>
  <si>
    <t>50.00.0193</t>
  </si>
  <si>
    <t>ΑΣΤΙΚΗ ΜΗ ΚΕΡΔΟΣΚΟΠΙΚΗ ΕΤΑΙΡΕΙΑ (ΔΕΚ)</t>
  </si>
  <si>
    <t>50.00.0195</t>
  </si>
  <si>
    <t>ΠΕΠΟΝΗ ΒΑΙΑ (ΔΕΚ)</t>
  </si>
  <si>
    <t>50.00.0196</t>
  </si>
  <si>
    <t>ΝΤΟΥΚΑ ΕΥΣΤΡΑΤΙΑ (ΔΕΚ)</t>
  </si>
  <si>
    <t>50.00.0197</t>
  </si>
  <si>
    <t>ΜΠΑΚΟΔΗΜΟΥ ΠΑΝΑΓΙΩ &amp; ΣΙΑ Ο.Ε (ΔΕΚ)</t>
  </si>
  <si>
    <t>50.00.0198</t>
  </si>
  <si>
    <t>ΦΛΩΡΟΣ ΑΛΕΞΑΝΔΡΟΣ Α.Ε</t>
  </si>
  <si>
    <t>50.00.0199</t>
  </si>
  <si>
    <t>ΣΙΝΤΟΡΗ ΜΑΡΙΝΑ (ΔΕΚ)</t>
  </si>
  <si>
    <t>50.00.0200</t>
  </si>
  <si>
    <t>ΒΕΛΙΣΣΑΡΙΔΗΣ-ΘΕΙΟΠΟΥΛΟΣ Ο.Ε (ΔΕΚ)</t>
  </si>
  <si>
    <t>50.00.0201</t>
  </si>
  <si>
    <t>ΙΑΤΡΟΥ Β.-ΠΑΠΑΙΩΑΝΝΟΥ Φ. Ο.Ε (ΔΕΚ)</t>
  </si>
  <si>
    <t>50.00.0202</t>
  </si>
  <si>
    <t>ΚΙΤΣΟΥ ΒΑΣΙΛΙΚΗ (ΔΕΚ)</t>
  </si>
  <si>
    <t>50.00.0203</t>
  </si>
  <si>
    <t>ΑΡΒΑΝΙΤΗΣ ΒΑΣΙΛΕΙΟΣ (ΔΕΚ)</t>
  </si>
  <si>
    <t>50.00.0204</t>
  </si>
  <si>
    <t>ΤΟΛΗΣ ΙΩΑΝΝΗΣ (ΔΕΚ)</t>
  </si>
  <si>
    <t>50.00.0205</t>
  </si>
  <si>
    <t>ΔΡΑΚΟΣ ΧΡΗΣΤΟΣ (ΔΕΚ)</t>
  </si>
  <si>
    <t>50.00.0206</t>
  </si>
  <si>
    <t>ΝΑΙΚΑΣ ΝΙΚΟΛΑΟΣ</t>
  </si>
  <si>
    <t>50.00.0207</t>
  </si>
  <si>
    <t>ΜΠΑΡΚΑΣ ΘΕΟΦΑΝΗΣ</t>
  </si>
  <si>
    <t>50.00.0208</t>
  </si>
  <si>
    <t>ΜΠΕΖΕΒΕΓΚΗ Ι.ΥΙΟΙ Ο.Ε (ΔΕΚ)</t>
  </si>
  <si>
    <t>50.00.0209</t>
  </si>
  <si>
    <t>UNION Ε.Π.Ε (ΔΕΚ)</t>
  </si>
  <si>
    <t>50.00.0211</t>
  </si>
  <si>
    <t>ΚΑΛΑΝΤΖΗ ΑΦΟΙ Ο.Ε (ΔΕΚ)</t>
  </si>
  <si>
    <t>50.00.0212</t>
  </si>
  <si>
    <t>ΤΖΟΥΒΙΣΤΑ ΒΑΓΙΑ (ΔΕΚ)</t>
  </si>
  <si>
    <t>50.00.0213</t>
  </si>
  <si>
    <t>ΒΕΡΓΟΣ ΓΕΩΡΓΙΟΣ (ΔΕΚ)</t>
  </si>
  <si>
    <t>50.00.0214</t>
  </si>
  <si>
    <t>ΝΑΚΗΣ ΛΑΜΠΡΟΣ</t>
  </si>
  <si>
    <t>50.00.0215</t>
  </si>
  <si>
    <t>ΤΣΑΜΠΑΣ ΕΥΑΓΓΕΛΟΣ &amp; ΣΙΑ ΟΕ</t>
  </si>
  <si>
    <t>50.00.0216</t>
  </si>
  <si>
    <t>ΑΘΑΝΑΣΙΟΥ ΑΘΑΝΑΣΙΟΣ</t>
  </si>
  <si>
    <t>50.00.0217</t>
  </si>
  <si>
    <t>ΜΩΚΟΣ ΜΙΧΑΗΛ</t>
  </si>
  <si>
    <t>50.00.0218</t>
  </si>
  <si>
    <t>ΛΕΝΤΖΟΣ ΒΑΣΙΛΕΙΟΣ</t>
  </si>
  <si>
    <t>50.00.0219</t>
  </si>
  <si>
    <t>PROSVASIS A.E</t>
  </si>
  <si>
    <t>50.00.0220</t>
  </si>
  <si>
    <t>ΕΥΘΥΜΙΟΥ ΒΑΣ.&amp; ΣΙΑ Ο.Ε</t>
  </si>
  <si>
    <t>50.00.0221</t>
  </si>
  <si>
    <t>ΕΝΤΥΠΟΕΚΔΟΤΙΚΗ Α.Ε.Β.Ε.Τ</t>
  </si>
  <si>
    <t>50.00.0222</t>
  </si>
  <si>
    <t>ΝΑΣΤΟΣ &amp; ΣΙΑ Ο.Ε.</t>
  </si>
  <si>
    <t>50.00.0223</t>
  </si>
  <si>
    <t>ΘΑΝΗΣ ΗΛΙΑΣ</t>
  </si>
  <si>
    <t>50.00.0224</t>
  </si>
  <si>
    <t>ΑΛΠΟΥ ΑΝΝΟΥΛΑ</t>
  </si>
  <si>
    <t>50.00.0225</t>
  </si>
  <si>
    <t>ΤΟΚΗΣ ΚΩΝ/ΝΟΣ</t>
  </si>
  <si>
    <t>50.00.0226</t>
  </si>
  <si>
    <t>ΚΑΛΊΩΝΙΔΗΣ ΕΥΑΓΓΕΛΟΣ</t>
  </si>
  <si>
    <t>50.00.0227</t>
  </si>
  <si>
    <t>ΛΑΜΠΡΗΣ ΙΩΑΝΝΗΣ</t>
  </si>
  <si>
    <t>50.00.0228</t>
  </si>
  <si>
    <t>ΙΝΤΕΡΣΕΤ Ε.Π.Ε.</t>
  </si>
  <si>
    <t>50.00.0259</t>
  </si>
  <si>
    <t>ΒΑΣΙΛΑΚΗΣ ΛΑΜΠΡΟΣ</t>
  </si>
  <si>
    <t>50.00.0260</t>
  </si>
  <si>
    <t>ΜΠΟΥΣΗΣ &amp; ΣΙΑ Ε.Ε.</t>
  </si>
  <si>
    <t>50.00.0261</t>
  </si>
  <si>
    <t>ΚΗΡΟΜΙΤΗ ΧΡΥΣΑΥΓΗ</t>
  </si>
  <si>
    <t>50.00.0262</t>
  </si>
  <si>
    <t>ΑΝΤΩΝΟΠΟΥΛΟΥ ΘΕΟΦΑΝΩ &amp; ΣΙΑ Ο.Ε.</t>
  </si>
  <si>
    <t>50.00.0263</t>
  </si>
  <si>
    <t>ΚΟΥΝΑΤΙΔΗΣ ΧΑΡΑΛΑΜΠΟΣ</t>
  </si>
  <si>
    <t>50.00.0264</t>
  </si>
  <si>
    <t>ΚΟΛΙΟΥ ΓΕΩΡΓΙΑ</t>
  </si>
  <si>
    <t>50.00.0265</t>
  </si>
  <si>
    <t>ΚΩΣΤΑΣ ΚΩΝΣΤΑΝΤΙΝΟΣ</t>
  </si>
  <si>
    <t>50.00.0266</t>
  </si>
  <si>
    <t>ΗΛΕΚΤΡΟΦΩΣ</t>
  </si>
  <si>
    <t>50.00.0688</t>
  </si>
  <si>
    <t>ΜΠΕΤΟΔΟΜΙΚΗ Α.Ε.</t>
  </si>
  <si>
    <t>50.00.0689</t>
  </si>
  <si>
    <t>ΓΚΑΡΤΖΟΝΙΚΑΣ ΕΥΑΓΓΕΛΟΣ</t>
  </si>
  <si>
    <t>50.00.0700</t>
  </si>
  <si>
    <t>ΣΤΑΜΟΥΛΗΣ ΞΕΝΟΦΩΝΤΑΣ</t>
  </si>
  <si>
    <t>50.00.5007</t>
  </si>
  <si>
    <t>ΓΙΟΛΔΑΣΗ Ο.Ε (Α)</t>
  </si>
  <si>
    <t>50.00.6702</t>
  </si>
  <si>
    <t>ΓΚΑΜΠΟΣ &amp; ΣΙΑ Ο.Ε (Α)</t>
  </si>
  <si>
    <t>50.00.6704</t>
  </si>
  <si>
    <t>ΤΖΙΑΚΟΣ Α.Ε (Α)</t>
  </si>
  <si>
    <t>50.00.6718</t>
  </si>
  <si>
    <t>ΜΕΣΑΖΟΣ ΣΤΑΥΡΟΣ (Α)</t>
  </si>
  <si>
    <t>50.00.6721</t>
  </si>
  <si>
    <t>ΤΖΙΑΚΟΣ ΑΛ.&amp; ΣΙΑ Ο.Ε (Α)</t>
  </si>
  <si>
    <t>50.00.6731</t>
  </si>
  <si>
    <t>ΑΡΤΑΙΚΗ Α.Ε (Α)</t>
  </si>
  <si>
    <t>50.00.6735</t>
  </si>
  <si>
    <t>ΠΑΠΑΚΩΣΤΑΣ ΑΛΕΞΑΝΔΡΟΣ (Α)</t>
  </si>
  <si>
    <t>50.00.6741</t>
  </si>
  <si>
    <t>ΜΕΤ/ΚΟΣ ΣΥΝ.ΦΙΛΙΠΠΙΑΔΑΣ (Α)</t>
  </si>
  <si>
    <t>50.00.6753</t>
  </si>
  <si>
    <t>ΓΙΑΝΝΟΠΟΥΛΟΣ ΓΕΩΡΓΙΟΣ (Α)</t>
  </si>
  <si>
    <t>50.00.6757</t>
  </si>
  <si>
    <t>ΔΕΣΙΠΡΗΣ ΓΕΩΡΓΙΟΣ (Α)</t>
  </si>
  <si>
    <t>50.00.6796</t>
  </si>
  <si>
    <t>ΚΟΛΙΟΚΙΤΣΟΣ ΝΙΚΟΛΑΟΣ (Α)</t>
  </si>
  <si>
    <t>50.05.0000</t>
  </si>
  <si>
    <t>ΠΡΟΚΑΤΑΒΟΛΗ ΜΟΣΧΟΣ ΓΕΩΡΓΙΟΣ (ΔΕΚ)</t>
  </si>
  <si>
    <t>50.05.0003</t>
  </si>
  <si>
    <t>ΠΡΟΚΑΤΑΒΟΛΗ ΔΗΜΟΣ ΦΙΛ/ΔΑΣ (ΔΕΚ)</t>
  </si>
  <si>
    <t>50.05.0004</t>
  </si>
  <si>
    <t>ΝΑΙΚΑΣ ΝΙΚΟΛΑΟΣ (ΔΕΚ)</t>
  </si>
  <si>
    <t>50.99.9997</t>
  </si>
  <si>
    <t>ΔΙΑΦΟΡΕΣ ΑΔΕΦ</t>
  </si>
  <si>
    <t>50.99.9998</t>
  </si>
  <si>
    <t>ΔΙΑΦΟΡΕΣ ΔΕΚΚΑΦ</t>
  </si>
  <si>
    <t>50.99.9999</t>
  </si>
  <si>
    <t>ΔΙΑΦΟΡΕΣ ΔΕΣΦΙ</t>
  </si>
  <si>
    <t>53.00.0001</t>
  </si>
  <si>
    <t>ΜΠΕΖΕΒΕΓΚΗΣ ΓΕΩΡΓΙΟΣ (Α)</t>
  </si>
  <si>
    <t>53.00.0002</t>
  </si>
  <si>
    <t>ΚΙΤΣΟΣ ΧΡΗΣΤΟΣ (Α)</t>
  </si>
  <si>
    <t>53.00.0003</t>
  </si>
  <si>
    <t>ΒΟΝΤΙΤΣΑΣ ΝΙΚΟΛΑΟΣ (Α)</t>
  </si>
  <si>
    <t>53.00.0004</t>
  </si>
  <si>
    <t>ΝΤΑΛΛΑ ΖΩΙΤΣΑ (Α)</t>
  </si>
  <si>
    <t>53.00.0005</t>
  </si>
  <si>
    <t>ΧΡΙΣΤΕΜΗ ΣΟΦΙΑ (Α)</t>
  </si>
  <si>
    <t>53.00.0006</t>
  </si>
  <si>
    <t>ΓΡΗΓΟΡΙΑΔΟΥ ΚΩΝΣΤΑΝΤΙΝΑ (ΔΕΚ)</t>
  </si>
  <si>
    <t>53.00.0007</t>
  </si>
  <si>
    <t>ΜΑΡΗΣ ΚΩΝΣΤΑΝΤΙΝΟΣ (Α)</t>
  </si>
  <si>
    <t>53.00.0008</t>
  </si>
  <si>
    <t>ΙΩΑΝΝΟΥ ΚΩΝΣΤΑΝΤΙΝΟΣ (ΔΕΚ)</t>
  </si>
  <si>
    <t>53.00.0009</t>
  </si>
  <si>
    <t>ΔΡΑΚΟΣ ΓΕΩΡΓΙΟΣ (Α)</t>
  </si>
  <si>
    <t>53.00.0010</t>
  </si>
  <si>
    <t>ΚΟΛΟΒΑΤΣΙΟΣ ΔΗΜΗΤΡΙΟΣ (Α)</t>
  </si>
  <si>
    <t>53.00.0011</t>
  </si>
  <si>
    <t>ΓΟΥΛΑ ΕΛΕΝΗ (Α)</t>
  </si>
  <si>
    <t>53.00.0012</t>
  </si>
  <si>
    <t>ΣΟΥΛΗ ΑΝΑΣΤΑΣΙΑ (Α)</t>
  </si>
  <si>
    <t>53.00.0013</t>
  </si>
  <si>
    <t>ΚΑΡΑΜΠΟΥΛΑΣ ΚΩΝΣΤΑΝΤΙΝΟΣ (Α)</t>
  </si>
  <si>
    <t>53.00.0014</t>
  </si>
  <si>
    <t>ΜΑΡΗΣ ΙΩΑΝΝΗΣ (Α)</t>
  </si>
  <si>
    <t>53.00.0015</t>
  </si>
  <si>
    <t>ΛΥΤΡΑΣ ΧΡΗΣΤΟΣ (Α)</t>
  </si>
  <si>
    <t>53.00.0016</t>
  </si>
  <si>
    <t>ΧΟΥΛΙΑΡΑΣ ΙΩΑΝΝΗΣ (Α)</t>
  </si>
  <si>
    <t>53.00.0017</t>
  </si>
  <si>
    <t>ΚΟΤΣΑΡΙΝΗΣ ΒΑΣΙΛΕΙΟΣ (ΔΕΚ)</t>
  </si>
  <si>
    <t>53.00.0018</t>
  </si>
  <si>
    <t>ΣΚΟΥΡΚΑΚΟΥ ΣΤΑΥΡΟΥΛΑ (ΔΕΚ)</t>
  </si>
  <si>
    <t>53.00.0019</t>
  </si>
  <si>
    <t>ΤΖΟΥΜΕΡΚΙΩΤΗΣ ΧΡΗΣΤΟΣ (Α)</t>
  </si>
  <si>
    <t>53.00.0020</t>
  </si>
  <si>
    <t>ΑΘΑΝΑΣΙΟΥ ΕΛΕΥΘΕΡΙΟΣ (ΔΕΚ)</t>
  </si>
  <si>
    <t>53.00.0021</t>
  </si>
  <si>
    <t>ΚΟΛΟΒΑΤΣΙΟΣ ΝΙΚΟΛΑΟΣ (ΔΕΚ)</t>
  </si>
  <si>
    <t>53.00.0022</t>
  </si>
  <si>
    <t>ΜΑΡΗΣ ΒΑΣΙΛΕΙΟΣ (Α)</t>
  </si>
  <si>
    <t>53.00.0023</t>
  </si>
  <si>
    <t>ΘΕΟΔΩΡΟΥ ΙΩΑΝΝΗΣ (ΔΕΚ)</t>
  </si>
  <si>
    <t>53.00.0024</t>
  </si>
  <si>
    <t>ΘΕΟΔΩΡΟΥ ΙΩΑΝΝΗΣ (Α)</t>
  </si>
  <si>
    <t>53.00.0025</t>
  </si>
  <si>
    <t>ΚΑΡΤΕΡΗΣ ΓΡΗΓΟΡΙΟΣ (Α)</t>
  </si>
  <si>
    <t>53.00.0026</t>
  </si>
  <si>
    <t>ΣΤΕΦΟΣ ΚΩΝΣΤΑΝΤΙΝΟΣ (ΔΕΚ)</t>
  </si>
  <si>
    <t>53.00.0027</t>
  </si>
  <si>
    <t>ΚΑΡΑΒΑΣΙΛΗΣ ΝΙΚΟΛΑΟΣ (ΔΕΚ)</t>
  </si>
  <si>
    <t>53.00.0028</t>
  </si>
  <si>
    <t>ΙΩΑΝΝΟΥ ΚΩΝΣΤΑΝΤΙΝΟΣ (Α)</t>
  </si>
  <si>
    <t>53.00.0029</t>
  </si>
  <si>
    <t>ΣΙΑΜΠΑΛΗ ΒΑΣΙΛΙΚΗ (Α)</t>
  </si>
  <si>
    <t>53.00.0030</t>
  </si>
  <si>
    <t>ΠΑΝΟΣ ΛΑΜΠΡΟΣ (Α)</t>
  </si>
  <si>
    <t>53.00.0031</t>
  </si>
  <si>
    <t>ΜΠΕΛΛΟΣ ΣΠΥΡΟΣ (Α)</t>
  </si>
  <si>
    <t>53.00.0032</t>
  </si>
  <si>
    <t>ΑΥΔΙΚΟΣ ΧΡΗΣΤΟΣ (Α)</t>
  </si>
  <si>
    <t>53.00.0033</t>
  </si>
  <si>
    <t>ΣΤΕΦΟΣ ΚΩΝΣΤΑΝΤΙΝΟΣ (Α)</t>
  </si>
  <si>
    <t>53.00.0034</t>
  </si>
  <si>
    <t>ΚΑΡΑΒΑΣΙΛΗΣ ΝΙΚΟΛΑΟΣ (Α)</t>
  </si>
  <si>
    <t>53.00.0035</t>
  </si>
  <si>
    <t>ΑΝΤΩΝΙΟΥ ΒΑΣΙΛΕΙΟΣ (Α)</t>
  </si>
  <si>
    <t>53.00.0036</t>
  </si>
  <si>
    <t>ΠΑΝΟΔΗΜΟΣ ΓΕΩΡΓΙΟΣ (ΔΕΚ)</t>
  </si>
  <si>
    <t>53.00.0037</t>
  </si>
  <si>
    <t>ΡΙΖΟΥ ΜΑΡΙΑ (ΔΕΚ)</t>
  </si>
  <si>
    <t>53.00.0038</t>
  </si>
  <si>
    <t>ΧΑΤΖΙΜ ΛΙΟΥΣΑ (Α)</t>
  </si>
  <si>
    <t>53.00.0039</t>
  </si>
  <si>
    <t>ΠΑΝΟΣ ΛΑΜΠΡΟΣ (ΔΕΚ)</t>
  </si>
  <si>
    <t>53.00.0040</t>
  </si>
  <si>
    <t>ΙΩΑΝΝΙΔΗΣ ΓΕΩΡΓΙΟΣ (Α)</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</si>
</sst>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Äñ÷&quot;_-;\-* #,##0\ &quot;Äñ÷&quot;_-;_-* &quot;-&quot;\ &quot;Äñ÷&quot;_-;_-@_-"/>
    <numFmt numFmtId="165" formatCode="_-* #,##0\ _Ä_ñ_÷_-;\-* #,##0\ _Ä_ñ_÷_-;_-* &quot;-&quot;\ _Ä_ñ_÷_-;_-@_-"/>
    <numFmt numFmtId="166" formatCode="_-* #,##0.00\ &quot;Äñ÷&quot;_-;\-* #,##0.00\ &quot;Äñ÷&quot;_-;_-* &quot;-&quot;??\ &quot;Äñ÷&quot;_-;_-@_-"/>
    <numFmt numFmtId="167" formatCode="_-* #,##0.00\ _Ä_ñ_÷_-;\-* #,##0.00\ _Ä_ñ_÷_-;_-* &quot;-&quot;??\ _Ä_ñ_÷_-;_-@_-"/>
    <numFmt numFmtId="168" formatCode="#,##0\ ;\(#,##0\)"/>
    <numFmt numFmtId="169" formatCode="0_)"/>
    <numFmt numFmtId="170" formatCode="#,##0_);\(#,##0\)"/>
    <numFmt numFmtId="171" formatCode="#,##0.00_);\(#,##0.00\)"/>
    <numFmt numFmtId="172" formatCode="_-* #,##0.00\ _-;\-* #,##0.00\ _-;_-* &quot;-&quot;??\ 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_ ;[Red]\-#,##0.00\ "/>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quot;$&quot;#,##0_);\(&quot;$&quot;#,##0\)"/>
    <numFmt numFmtId="187" formatCode="&quot;$&quot;#,##0_);[Red]\(&quot;$&quot;#,##0\)"/>
    <numFmt numFmtId="188" formatCode="&quot;$&quot;#,##0.00_);\(&quot;$&quot;#,##0.00\)"/>
    <numFmt numFmtId="189" formatCode="&quot;$&quot;#,##0.00_);[Red]\(&quot;$&quot;#,##0.00\)"/>
    <numFmt numFmtId="190" formatCode="#,##0_ ;[Red]\-#,##0\ "/>
    <numFmt numFmtId="191" formatCode="#,##0.000000_ ;[Red]\-#,##0.000000\ "/>
    <numFmt numFmtId="192" formatCode="_-* #,##0_-;\-* #,##0_-;_-* &quot;-&quot;??_-;_-@_-"/>
    <numFmt numFmtId="193" formatCode="#,##0.0_ ;[Red]\-#,##0.0\ "/>
    <numFmt numFmtId="194" formatCode="#,##0.000_ ;[Red]\-#,##0.000\ "/>
    <numFmt numFmtId="195" formatCode="_-* #,##0.0_-;\-* #,##0.0_-;_-* &quot;-&quot;??_-;_-@_-"/>
    <numFmt numFmtId="196" formatCode="_-* #,##0.00_-;\-* #,##0.00_-;_-* &quot;-&quot;??_-;_-@_-"/>
    <numFmt numFmtId="197" formatCode="0.0%"/>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31">
    <font>
      <sz val="10"/>
      <name val="Times New Roman Greek"/>
      <family val="0"/>
    </font>
    <font>
      <b/>
      <sz val="10"/>
      <name val="Times New Roman Greek"/>
      <family val="0"/>
    </font>
    <font>
      <i/>
      <sz val="10"/>
      <name val="Times New Roman Greek"/>
      <family val="0"/>
    </font>
    <font>
      <b/>
      <i/>
      <sz val="10"/>
      <name val="Times New Roman Greek"/>
      <family val="0"/>
    </font>
    <font>
      <b/>
      <sz val="14"/>
      <name val="Times New Roman Greek"/>
      <family val="1"/>
    </font>
    <font>
      <sz val="14"/>
      <name val="Times New Roman Greek"/>
      <family val="1"/>
    </font>
    <font>
      <b/>
      <u val="single"/>
      <sz val="14"/>
      <name val="Times New Roman Greek"/>
      <family val="1"/>
    </font>
    <font>
      <b/>
      <sz val="18"/>
      <name val="Times New Roman Greek"/>
      <family val="1"/>
    </font>
    <font>
      <u val="single"/>
      <sz val="7.5"/>
      <color indexed="12"/>
      <name val="Times New Roman Greek"/>
      <family val="0"/>
    </font>
    <font>
      <u val="single"/>
      <sz val="7.5"/>
      <color indexed="36"/>
      <name val="Times New Roman Greek"/>
      <family val="0"/>
    </font>
    <font>
      <sz val="8"/>
      <name val="Times New Roman Greek"/>
      <family val="0"/>
    </font>
    <font>
      <sz val="10"/>
      <color indexed="8"/>
      <name val="Arial"/>
      <family val="2"/>
    </font>
    <font>
      <sz val="10"/>
      <color indexed="9"/>
      <name val="Arial"/>
      <family val="2"/>
    </font>
    <font>
      <sz val="10"/>
      <color indexed="62"/>
      <name val="Arial"/>
      <family val="2"/>
    </font>
    <font>
      <b/>
      <sz val="10"/>
      <color indexed="9"/>
      <name val="Arial"/>
      <family val="2"/>
    </font>
    <font>
      <b/>
      <sz val="10"/>
      <color indexed="63"/>
      <name val="Arial"/>
      <family val="2"/>
    </font>
    <font>
      <i/>
      <sz val="10"/>
      <color indexed="23"/>
      <name val="Arial"/>
      <family val="2"/>
    </font>
    <font>
      <b/>
      <sz val="15"/>
      <color indexed="62"/>
      <name val="Arial"/>
      <family val="2"/>
    </font>
    <font>
      <b/>
      <sz val="13"/>
      <color indexed="62"/>
      <name val="Arial"/>
      <family val="2"/>
    </font>
    <font>
      <b/>
      <sz val="11"/>
      <color indexed="62"/>
      <name val="Arial"/>
      <family val="2"/>
    </font>
    <font>
      <sz val="10"/>
      <color indexed="20"/>
      <name val="Arial"/>
      <family val="2"/>
    </font>
    <font>
      <sz val="10"/>
      <color indexed="17"/>
      <name val="Arial"/>
      <family val="2"/>
    </font>
    <font>
      <sz val="10"/>
      <color indexed="19"/>
      <name val="Arial"/>
      <family val="2"/>
    </font>
    <font>
      <sz val="10"/>
      <color indexed="10"/>
      <name val="Arial"/>
      <family val="2"/>
    </font>
    <font>
      <b/>
      <sz val="10"/>
      <color indexed="8"/>
      <name val="Arial"/>
      <family val="2"/>
    </font>
    <font>
      <b/>
      <sz val="18"/>
      <color indexed="62"/>
      <name val="Cambria"/>
      <family val="2"/>
    </font>
    <font>
      <b/>
      <sz val="10"/>
      <color indexed="10"/>
      <name val="Arial"/>
      <family val="2"/>
    </font>
    <font>
      <b/>
      <sz val="11"/>
      <color indexed="8"/>
      <name val="Calibri"/>
      <family val="0"/>
    </font>
    <font>
      <sz val="11"/>
      <color indexed="8"/>
      <name val="Calibri"/>
      <family val="0"/>
    </font>
    <font>
      <b/>
      <u val="single"/>
      <sz val="11"/>
      <color indexed="8"/>
      <name val="Calibri"/>
      <family val="0"/>
    </font>
    <font>
      <vertAlign val="superscript"/>
      <sz val="11"/>
      <color indexed="8"/>
      <name val="Calibri"/>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double"/>
      <bottom style="double"/>
    </border>
    <border>
      <left>
        <color indexed="63"/>
      </left>
      <right>
        <color indexed="63"/>
      </right>
      <top style="thin"/>
      <bottom>
        <color indexed="63"/>
      </bottom>
    </border>
    <border>
      <left style="thin">
        <color indexed="22"/>
      </left>
      <right>
        <color indexed="63"/>
      </right>
      <top style="thin">
        <color indexed="22"/>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color indexed="63"/>
      </bottom>
    </border>
    <border>
      <left style="thin"/>
      <right style="thin">
        <color indexed="22"/>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3" fillId="7" borderId="1" applyNumberFormat="0" applyAlignment="0" applyProtection="0"/>
    <xf numFmtId="0" fontId="14" fillId="11" borderId="2" applyNumberFormat="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5" fillId="16" borderId="3"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21" fillId="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2" fillId="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4" borderId="7" applyNumberFormat="0" applyFont="0" applyAlignment="0" applyProtection="0"/>
    <xf numFmtId="0" fontId="23" fillId="0" borderId="8"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6" fillId="16" borderId="1" applyNumberFormat="0" applyAlignment="0" applyProtection="0"/>
  </cellStyleXfs>
  <cellXfs count="237">
    <xf numFmtId="0" fontId="0" fillId="0" borderId="0" xfId="0" applyAlignment="1">
      <alignment/>
    </xf>
    <xf numFmtId="0" fontId="5" fillId="0" borderId="0" xfId="0" applyFont="1" applyFill="1" applyAlignment="1">
      <alignment horizontal="centerContinuous" vertical="center"/>
    </xf>
    <xf numFmtId="0" fontId="5" fillId="0" borderId="0" xfId="0" applyFont="1" applyFill="1" applyAlignment="1">
      <alignment/>
    </xf>
    <xf numFmtId="0" fontId="6" fillId="0" borderId="0" xfId="0" applyFont="1" applyFill="1" applyBorder="1" applyAlignment="1" applyProtection="1">
      <alignment horizontal="left" vertical="center"/>
      <protection/>
    </xf>
    <xf numFmtId="3" fontId="5" fillId="0" borderId="0" xfId="0" applyNumberFormat="1" applyFont="1" applyFill="1" applyBorder="1" applyAlignment="1" applyProtection="1">
      <alignment horizontal="fill" vertical="center"/>
      <protection/>
    </xf>
    <xf numFmtId="169" fontId="5" fillId="0" borderId="0" xfId="0" applyNumberFormat="1" applyFont="1" applyFill="1" applyBorder="1" applyAlignment="1" applyProtection="1">
      <alignment horizontal="fill" vertical="center"/>
      <protection/>
    </xf>
    <xf numFmtId="169" fontId="5" fillId="0" borderId="0" xfId="0" applyNumberFormat="1" applyFont="1" applyFill="1" applyAlignment="1" applyProtection="1">
      <alignment horizontal="fill" vertical="center"/>
      <protection/>
    </xf>
    <xf numFmtId="169" fontId="5" fillId="0" borderId="0" xfId="0" applyNumberFormat="1" applyFont="1" applyFill="1" applyAlignment="1" applyProtection="1">
      <alignment vertical="center"/>
      <protection/>
    </xf>
    <xf numFmtId="169" fontId="4" fillId="0" borderId="0" xfId="0" applyNumberFormat="1" applyFont="1" applyFill="1" applyBorder="1" applyAlignment="1" applyProtection="1">
      <alignment horizontal="center" vertical="center"/>
      <protection/>
    </xf>
    <xf numFmtId="0" fontId="5" fillId="0" borderId="0" xfId="0" applyFont="1" applyFill="1" applyAlignment="1">
      <alignment vertical="center"/>
    </xf>
    <xf numFmtId="169" fontId="4" fillId="0" borderId="0" xfId="0" applyNumberFormat="1" applyFont="1" applyFill="1" applyAlignment="1" applyProtection="1">
      <alignment vertical="center"/>
      <protection/>
    </xf>
    <xf numFmtId="3"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Alignment="1" applyProtection="1">
      <alignment vertical="center"/>
      <protection/>
    </xf>
    <xf numFmtId="3" fontId="5" fillId="0" borderId="0" xfId="0" applyNumberFormat="1" applyFont="1" applyFill="1" applyAlignment="1" applyProtection="1">
      <alignment horizontal="right" vertical="center"/>
      <protection/>
    </xf>
    <xf numFmtId="4" fontId="5" fillId="0" borderId="10" xfId="0" applyNumberFormat="1" applyFont="1" applyFill="1" applyBorder="1" applyAlignment="1">
      <alignment/>
    </xf>
    <xf numFmtId="169" fontId="5" fillId="0" borderId="0" xfId="0" applyNumberFormat="1" applyFont="1" applyFill="1" applyBorder="1" applyAlignment="1" applyProtection="1">
      <alignment vertical="center"/>
      <protection/>
    </xf>
    <xf numFmtId="4" fontId="4" fillId="0" borderId="0" xfId="0" applyNumberFormat="1" applyFont="1" applyFill="1" applyBorder="1" applyAlignment="1" applyProtection="1">
      <alignment vertical="center"/>
      <protection/>
    </xf>
    <xf numFmtId="4" fontId="4" fillId="0" borderId="0" xfId="0" applyNumberFormat="1" applyFont="1" applyFill="1" applyBorder="1" applyAlignment="1" applyProtection="1">
      <alignment horizontal="center" vertical="center"/>
      <protection/>
    </xf>
    <xf numFmtId="170" fontId="5" fillId="0" borderId="0" xfId="0" applyNumberFormat="1" applyFont="1" applyFill="1" applyAlignment="1" applyProtection="1">
      <alignment vertical="center"/>
      <protection/>
    </xf>
    <xf numFmtId="170" fontId="5" fillId="0" borderId="0" xfId="0" applyNumberFormat="1" applyFont="1" applyFill="1" applyBorder="1" applyAlignment="1" applyProtection="1">
      <alignment vertical="center"/>
      <protection/>
    </xf>
    <xf numFmtId="3" fontId="4" fillId="0" borderId="0" xfId="0" applyNumberFormat="1" applyFont="1" applyFill="1" applyAlignment="1" applyProtection="1">
      <alignment vertical="center"/>
      <protection/>
    </xf>
    <xf numFmtId="3" fontId="5" fillId="0" borderId="0" xfId="0" applyNumberFormat="1" applyFont="1" applyFill="1" applyBorder="1" applyAlignment="1" applyProtection="1">
      <alignment vertical="center"/>
      <protection/>
    </xf>
    <xf numFmtId="170" fontId="4" fillId="0" borderId="0" xfId="0" applyNumberFormat="1" applyFont="1" applyFill="1" applyAlignment="1" applyProtection="1">
      <alignment vertical="center"/>
      <protection/>
    </xf>
    <xf numFmtId="170" fontId="4" fillId="0" borderId="0" xfId="0" applyNumberFormat="1" applyFont="1" applyFill="1" applyBorder="1" applyAlignment="1" applyProtection="1">
      <alignment vertical="center"/>
      <protection/>
    </xf>
    <xf numFmtId="4" fontId="5" fillId="0" borderId="0" xfId="0" applyNumberFormat="1" applyFont="1" applyFill="1" applyAlignment="1">
      <alignment/>
    </xf>
    <xf numFmtId="4"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lignment vertical="center"/>
    </xf>
    <xf numFmtId="0" fontId="4" fillId="0" borderId="0" xfId="0" applyFont="1" applyFill="1" applyAlignment="1">
      <alignment vertical="center"/>
    </xf>
    <xf numFmtId="4" fontId="5" fillId="0" borderId="10"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4" fontId="4" fillId="0" borderId="12" xfId="0" applyNumberFormat="1" applyFont="1" applyFill="1" applyBorder="1" applyAlignment="1" applyProtection="1">
      <alignment horizontal="right" vertical="center"/>
      <protection/>
    </xf>
    <xf numFmtId="4" fontId="4" fillId="0" borderId="0" xfId="0" applyNumberFormat="1" applyFont="1" applyFill="1" applyBorder="1" applyAlignment="1" applyProtection="1">
      <alignment horizontal="right" vertical="center"/>
      <protection/>
    </xf>
    <xf numFmtId="168" fontId="4" fillId="0" borderId="0" xfId="0" applyNumberFormat="1" applyFont="1" applyFill="1" applyBorder="1" applyAlignment="1">
      <alignment/>
    </xf>
    <xf numFmtId="3" fontId="5" fillId="0" borderId="0" xfId="0" applyNumberFormat="1" applyFont="1" applyFill="1" applyBorder="1" applyAlignment="1">
      <alignment vertical="center"/>
    </xf>
    <xf numFmtId="3" fontId="4" fillId="0" borderId="0" xfId="0" applyNumberFormat="1" applyFont="1" applyFill="1" applyAlignment="1" applyProtection="1">
      <alignment horizontal="right" vertical="center"/>
      <protection/>
    </xf>
    <xf numFmtId="3" fontId="4" fillId="0" borderId="0" xfId="0" applyNumberFormat="1" applyFont="1" applyFill="1" applyBorder="1" applyAlignment="1" applyProtection="1">
      <alignment vertical="center"/>
      <protection/>
    </xf>
    <xf numFmtId="4" fontId="5" fillId="0" borderId="12" xfId="0" applyNumberFormat="1" applyFont="1" applyFill="1" applyBorder="1" applyAlignment="1">
      <alignment/>
    </xf>
    <xf numFmtId="4" fontId="4" fillId="0" borderId="12" xfId="0" applyNumberFormat="1" applyFont="1" applyFill="1" applyBorder="1" applyAlignment="1" applyProtection="1">
      <alignment vertical="center"/>
      <protection/>
    </xf>
    <xf numFmtId="4" fontId="4" fillId="0" borderId="0" xfId="0" applyNumberFormat="1" applyFont="1" applyFill="1" applyBorder="1" applyAlignment="1" applyProtection="1">
      <alignment horizontal="left" vertical="center"/>
      <protection/>
    </xf>
    <xf numFmtId="3" fontId="5" fillId="0" borderId="0" xfId="0" applyNumberFormat="1" applyFont="1" applyFill="1" applyBorder="1" applyAlignment="1" applyProtection="1">
      <alignment horizontal="left" vertical="center"/>
      <protection/>
    </xf>
    <xf numFmtId="168" fontId="4" fillId="0" borderId="0" xfId="0" applyNumberFormat="1" applyFont="1" applyFill="1" applyAlignment="1">
      <alignment horizontal="center"/>
    </xf>
    <xf numFmtId="168" fontId="4" fillId="0" borderId="0" xfId="34" applyNumberFormat="1" applyFont="1" applyFill="1" applyAlignment="1">
      <alignment horizontal="center"/>
    </xf>
    <xf numFmtId="169" fontId="5" fillId="0" borderId="0" xfId="0" applyNumberFormat="1" applyFont="1" applyFill="1" applyBorder="1" applyAlignment="1" applyProtection="1">
      <alignment horizontal="centerContinuous" vertical="center"/>
      <protection/>
    </xf>
    <xf numFmtId="4" fontId="5" fillId="0" borderId="0" xfId="0" applyNumberFormat="1" applyFont="1" applyFill="1" applyBorder="1" applyAlignment="1">
      <alignment horizontal="right"/>
    </xf>
    <xf numFmtId="4" fontId="5" fillId="0" borderId="0" xfId="0" applyNumberFormat="1" applyFont="1" applyFill="1" applyBorder="1" applyAlignment="1">
      <alignment/>
    </xf>
    <xf numFmtId="4" fontId="5" fillId="0" borderId="0" xfId="0" applyNumberFormat="1" applyFont="1" applyFill="1" applyBorder="1" applyAlignment="1">
      <alignment horizontal="right" vertical="center"/>
    </xf>
    <xf numFmtId="4" fontId="5" fillId="0" borderId="0" xfId="0" applyNumberFormat="1" applyFont="1" applyFill="1" applyBorder="1" applyAlignment="1" applyProtection="1">
      <alignment horizontal="right" vertical="center"/>
      <protection/>
    </xf>
    <xf numFmtId="0" fontId="4" fillId="0" borderId="0" xfId="0" applyFont="1" applyFill="1" applyBorder="1" applyAlignment="1">
      <alignment horizontal="center"/>
    </xf>
    <xf numFmtId="3" fontId="4" fillId="0" borderId="0" xfId="0" applyNumberFormat="1" applyFont="1" applyFill="1" applyBorder="1" applyAlignment="1">
      <alignment horizontal="center" vertical="center"/>
    </xf>
    <xf numFmtId="3" fontId="5" fillId="0" borderId="0" xfId="0" applyNumberFormat="1" applyFont="1" applyFill="1" applyAlignment="1" applyProtection="1">
      <alignment vertical="center"/>
      <protection/>
    </xf>
    <xf numFmtId="4" fontId="5" fillId="0" borderId="10" xfId="0" applyNumberFormat="1" applyFont="1" applyFill="1" applyBorder="1" applyAlignment="1">
      <alignment horizontal="center"/>
    </xf>
    <xf numFmtId="4" fontId="5" fillId="0" borderId="10" xfId="0" applyNumberFormat="1" applyFont="1" applyFill="1" applyBorder="1" applyAlignment="1">
      <alignment horizontal="right"/>
    </xf>
    <xf numFmtId="4" fontId="5" fillId="0" borderId="10" xfId="0" applyNumberFormat="1" applyFont="1" applyFill="1" applyBorder="1" applyAlignment="1" applyProtection="1">
      <alignment horizontal="right" vertical="center"/>
      <protection/>
    </xf>
    <xf numFmtId="4" fontId="4" fillId="0" borderId="12" xfId="0" applyNumberFormat="1" applyFont="1" applyFill="1" applyBorder="1" applyAlignment="1">
      <alignment/>
    </xf>
    <xf numFmtId="3" fontId="4" fillId="0" borderId="0" xfId="0" applyNumberFormat="1" applyFont="1" applyFill="1" applyAlignment="1" applyProtection="1">
      <alignment vertical="center"/>
      <protection/>
    </xf>
    <xf numFmtId="0" fontId="5" fillId="0" borderId="0" xfId="0" applyFont="1" applyFill="1" applyAlignment="1">
      <alignment/>
    </xf>
    <xf numFmtId="4" fontId="5" fillId="0" borderId="11" xfId="0" applyNumberFormat="1" applyFont="1" applyFill="1" applyBorder="1" applyAlignment="1">
      <alignment/>
    </xf>
    <xf numFmtId="4" fontId="4" fillId="0" borderId="13" xfId="0" applyNumberFormat="1" applyFont="1" applyFill="1" applyBorder="1" applyAlignment="1">
      <alignment horizontal="right"/>
    </xf>
    <xf numFmtId="4" fontId="5" fillId="0" borderId="0" xfId="0" applyNumberFormat="1" applyFont="1" applyFill="1" applyBorder="1" applyAlignment="1">
      <alignment vertical="center"/>
    </xf>
    <xf numFmtId="4" fontId="5" fillId="0" borderId="0" xfId="0" applyNumberFormat="1" applyFont="1" applyFill="1" applyBorder="1" applyAlignment="1">
      <alignment/>
    </xf>
    <xf numFmtId="4" fontId="4" fillId="0" borderId="12" xfId="0" applyNumberFormat="1" applyFont="1" applyFill="1" applyBorder="1" applyAlignment="1">
      <alignment horizontal="right"/>
    </xf>
    <xf numFmtId="4" fontId="5" fillId="0" borderId="0" xfId="0" applyNumberFormat="1" applyFont="1" applyFill="1" applyBorder="1" applyAlignment="1">
      <alignment horizontal="right"/>
    </xf>
    <xf numFmtId="4" fontId="4" fillId="0" borderId="0" xfId="0" applyNumberFormat="1" applyFont="1" applyFill="1" applyBorder="1" applyAlignment="1">
      <alignment/>
    </xf>
    <xf numFmtId="170" fontId="5" fillId="0" borderId="0" xfId="0" applyNumberFormat="1" applyFont="1" applyFill="1" applyAlignment="1" applyProtection="1">
      <alignment vertical="center"/>
      <protection/>
    </xf>
    <xf numFmtId="4" fontId="4" fillId="0" borderId="11" xfId="0" applyNumberFormat="1" applyFont="1" applyFill="1" applyBorder="1" applyAlignment="1">
      <alignment/>
    </xf>
    <xf numFmtId="4" fontId="5"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4" fontId="5" fillId="0" borderId="0" xfId="0" applyNumberFormat="1" applyFont="1" applyFill="1" applyBorder="1" applyAlignment="1" applyProtection="1">
      <alignment horizontal="right" vertical="center"/>
      <protection/>
    </xf>
    <xf numFmtId="0" fontId="4" fillId="0" borderId="0" xfId="0" applyFont="1" applyFill="1" applyBorder="1" applyAlignment="1">
      <alignment/>
    </xf>
    <xf numFmtId="4" fontId="5" fillId="0" borderId="0" xfId="0" applyNumberFormat="1" applyFont="1" applyFill="1" applyBorder="1" applyAlignment="1" applyProtection="1">
      <alignment horizontal="left" vertical="center"/>
      <protection/>
    </xf>
    <xf numFmtId="0" fontId="4" fillId="0" borderId="0" xfId="0" applyFont="1" applyFill="1" applyBorder="1" applyAlignment="1">
      <alignment/>
    </xf>
    <xf numFmtId="0" fontId="5" fillId="0" borderId="0" xfId="0" applyFont="1" applyFill="1" applyBorder="1" applyAlignment="1">
      <alignment/>
    </xf>
    <xf numFmtId="4" fontId="4" fillId="0" borderId="12" xfId="0" applyNumberFormat="1" applyFont="1" applyFill="1" applyBorder="1" applyAlignment="1" applyProtection="1">
      <alignment horizontal="right" vertical="center"/>
      <protection/>
    </xf>
    <xf numFmtId="168" fontId="5" fillId="0" borderId="0" xfId="0" applyNumberFormat="1" applyFont="1" applyFill="1" applyBorder="1" applyAlignment="1">
      <alignment/>
    </xf>
    <xf numFmtId="0" fontId="5" fillId="0" borderId="0" xfId="0" applyFont="1" applyFill="1" applyBorder="1" applyAlignment="1" applyProtection="1">
      <alignment horizontal="left" vertical="center"/>
      <protection/>
    </xf>
    <xf numFmtId="4" fontId="5" fillId="0" borderId="12" xfId="0" applyNumberFormat="1" applyFont="1" applyFill="1" applyBorder="1" applyAlignment="1">
      <alignment vertical="center"/>
    </xf>
    <xf numFmtId="4" fontId="5" fillId="0" borderId="10" xfId="0" applyNumberFormat="1" applyFont="1" applyFill="1" applyBorder="1" applyAlignment="1" applyProtection="1">
      <alignment horizontal="right" vertical="center"/>
      <protection/>
    </xf>
    <xf numFmtId="0" fontId="4" fillId="0" borderId="0" xfId="0" applyFont="1" applyFill="1" applyBorder="1" applyAlignment="1">
      <alignment horizontal="center"/>
    </xf>
    <xf numFmtId="4" fontId="4" fillId="0" borderId="0" xfId="0" applyNumberFormat="1" applyFont="1" applyFill="1" applyBorder="1" applyAlignment="1">
      <alignment/>
    </xf>
    <xf numFmtId="4" fontId="4" fillId="0" borderId="12" xfId="0" applyNumberFormat="1" applyFont="1" applyFill="1" applyBorder="1" applyAlignment="1">
      <alignment horizontal="right" vertical="center"/>
    </xf>
    <xf numFmtId="4" fontId="5" fillId="0" borderId="0" xfId="0" applyNumberFormat="1" applyFont="1" applyFill="1" applyBorder="1" applyAlignment="1" applyProtection="1">
      <alignment horizontal="left" vertical="center"/>
      <protection/>
    </xf>
    <xf numFmtId="4" fontId="4" fillId="0" borderId="0" xfId="0" applyNumberFormat="1" applyFont="1" applyFill="1" applyBorder="1" applyAlignment="1">
      <alignment horizontal="center"/>
    </xf>
    <xf numFmtId="4" fontId="5" fillId="0" borderId="0" xfId="0" applyNumberFormat="1" applyFont="1" applyFill="1" applyBorder="1" applyAlignment="1" applyProtection="1">
      <alignment horizontal="centerContinuous" vertical="center"/>
      <protection/>
    </xf>
    <xf numFmtId="4" fontId="4" fillId="0" borderId="0" xfId="0" applyNumberFormat="1" applyFont="1" applyFill="1" applyBorder="1" applyAlignment="1">
      <alignment/>
    </xf>
    <xf numFmtId="4" fontId="4" fillId="0" borderId="0" xfId="0" applyNumberFormat="1" applyFont="1" applyFill="1" applyBorder="1" applyAlignment="1">
      <alignment horizontal="center" vertical="center"/>
    </xf>
    <xf numFmtId="0" fontId="5" fillId="0" borderId="14" xfId="0" applyFont="1" applyFill="1" applyBorder="1" applyAlignment="1">
      <alignment/>
    </xf>
    <xf numFmtId="170" fontId="5" fillId="0" borderId="0" xfId="0" applyNumberFormat="1" applyFont="1" applyFill="1" applyBorder="1" applyAlignment="1" applyProtection="1">
      <alignment horizontal="left" vertical="center"/>
      <protection/>
    </xf>
    <xf numFmtId="169" fontId="4" fillId="0" borderId="15"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left" vertical="center"/>
      <protection/>
    </xf>
    <xf numFmtId="169" fontId="5" fillId="0" borderId="15" xfId="0" applyNumberFormat="1" applyFont="1" applyFill="1" applyBorder="1" applyAlignment="1" applyProtection="1">
      <alignment vertical="center"/>
      <protection/>
    </xf>
    <xf numFmtId="0" fontId="5" fillId="0" borderId="14" xfId="0" applyFont="1" applyFill="1" applyBorder="1" applyAlignment="1" applyProtection="1">
      <alignment horizontal="left" vertical="center"/>
      <protection/>
    </xf>
    <xf numFmtId="4" fontId="5" fillId="0" borderId="15" xfId="0" applyNumberFormat="1" applyFont="1" applyFill="1" applyBorder="1" applyAlignment="1">
      <alignment horizontal="right"/>
    </xf>
    <xf numFmtId="4" fontId="4" fillId="0" borderId="15" xfId="0" applyNumberFormat="1" applyFont="1" applyFill="1" applyBorder="1" applyAlignment="1" applyProtection="1">
      <alignment horizontal="right" vertical="center"/>
      <protection/>
    </xf>
    <xf numFmtId="4" fontId="5" fillId="0" borderId="16" xfId="51" applyNumberFormat="1" applyFont="1" applyFill="1" applyBorder="1" applyAlignment="1">
      <alignment/>
    </xf>
    <xf numFmtId="4" fontId="4" fillId="0" borderId="15" xfId="0" applyNumberFormat="1" applyFont="1" applyFill="1" applyBorder="1" applyAlignment="1" applyProtection="1">
      <alignment vertical="center"/>
      <protection/>
    </xf>
    <xf numFmtId="4" fontId="5" fillId="0" borderId="16" xfId="0" applyNumberFormat="1" applyFont="1" applyFill="1" applyBorder="1" applyAlignment="1">
      <alignment/>
    </xf>
    <xf numFmtId="4" fontId="4" fillId="0" borderId="17" xfId="0" applyNumberFormat="1" applyFont="1" applyFill="1" applyBorder="1" applyAlignment="1" applyProtection="1">
      <alignment horizontal="right" vertical="center"/>
      <protection/>
    </xf>
    <xf numFmtId="4" fontId="5" fillId="0" borderId="15" xfId="0" applyNumberFormat="1" applyFont="1" applyFill="1" applyBorder="1" applyAlignment="1" applyProtection="1">
      <alignment horizontal="right" vertical="center"/>
      <protection/>
    </xf>
    <xf numFmtId="4" fontId="5" fillId="0" borderId="16" xfId="0" applyNumberFormat="1" applyFont="1" applyFill="1" applyBorder="1" applyAlignment="1" applyProtection="1">
      <alignment horizontal="right" vertical="center"/>
      <protection/>
    </xf>
    <xf numFmtId="0" fontId="5" fillId="0" borderId="14" xfId="0" applyFont="1" applyFill="1" applyBorder="1" applyAlignment="1" applyProtection="1">
      <alignment horizontal="left" vertical="center"/>
      <protection/>
    </xf>
    <xf numFmtId="4" fontId="4" fillId="0" borderId="16" xfId="0" applyNumberFormat="1" applyFont="1" applyFill="1" applyBorder="1" applyAlignment="1" applyProtection="1">
      <alignment horizontal="right" vertical="center"/>
      <protection/>
    </xf>
    <xf numFmtId="2" fontId="5" fillId="0" borderId="0" xfId="0" applyNumberFormat="1" applyFont="1" applyFill="1" applyBorder="1" applyAlignment="1">
      <alignment/>
    </xf>
    <xf numFmtId="4" fontId="4" fillId="0" borderId="0" xfId="0" applyNumberFormat="1" applyFont="1" applyFill="1" applyBorder="1" applyAlignment="1">
      <alignment horizontal="right"/>
    </xf>
    <xf numFmtId="4" fontId="5" fillId="0" borderId="15" xfId="0" applyNumberFormat="1" applyFont="1" applyFill="1" applyBorder="1" applyAlignment="1" applyProtection="1">
      <alignment vertical="center"/>
      <protection/>
    </xf>
    <xf numFmtId="172" fontId="5" fillId="0" borderId="15" xfId="0" applyNumberFormat="1" applyFont="1" applyFill="1" applyBorder="1" applyAlignment="1">
      <alignment horizontal="center"/>
    </xf>
    <xf numFmtId="4" fontId="4" fillId="0" borderId="18" xfId="0" applyNumberFormat="1" applyFont="1" applyFill="1" applyBorder="1" applyAlignment="1" applyProtection="1">
      <alignment vertical="center"/>
      <protection/>
    </xf>
    <xf numFmtId="0" fontId="5" fillId="0" borderId="19" xfId="0" applyFont="1" applyFill="1" applyBorder="1" applyAlignment="1">
      <alignment/>
    </xf>
    <xf numFmtId="0" fontId="5" fillId="0" borderId="20" xfId="0" applyFont="1" applyFill="1" applyBorder="1" applyAlignment="1">
      <alignment/>
    </xf>
    <xf numFmtId="3" fontId="5" fillId="0" borderId="20" xfId="0" applyNumberFormat="1" applyFont="1" applyFill="1" applyBorder="1" applyAlignment="1">
      <alignment/>
    </xf>
    <xf numFmtId="0" fontId="5" fillId="0" borderId="21" xfId="0" applyFont="1" applyFill="1" applyBorder="1" applyAlignment="1">
      <alignment/>
    </xf>
    <xf numFmtId="4" fontId="4" fillId="0" borderId="0" xfId="34" applyNumberFormat="1" applyFont="1" applyFill="1" applyBorder="1" applyAlignment="1">
      <alignment horizontal="center"/>
    </xf>
    <xf numFmtId="4" fontId="4" fillId="0" borderId="15" xfId="34" applyNumberFormat="1" applyFont="1" applyFill="1" applyBorder="1" applyAlignment="1">
      <alignment horizontal="center"/>
    </xf>
    <xf numFmtId="4" fontId="4" fillId="0" borderId="15" xfId="0" applyNumberFormat="1" applyFont="1" applyFill="1" applyBorder="1" applyAlignment="1">
      <alignment horizontal="center"/>
    </xf>
    <xf numFmtId="4" fontId="5" fillId="0" borderId="16" xfId="0" applyNumberFormat="1" applyFont="1" applyFill="1" applyBorder="1" applyAlignment="1" applyProtection="1">
      <alignment horizontal="right" vertical="center"/>
      <protection/>
    </xf>
    <xf numFmtId="4" fontId="4" fillId="0" borderId="22" xfId="0" applyNumberFormat="1" applyFont="1" applyFill="1" applyBorder="1" applyAlignment="1" applyProtection="1">
      <alignment vertical="center"/>
      <protection/>
    </xf>
    <xf numFmtId="4" fontId="5" fillId="0" borderId="15" xfId="0" applyNumberFormat="1" applyFont="1" applyFill="1" applyBorder="1" applyAlignment="1">
      <alignment/>
    </xf>
    <xf numFmtId="4" fontId="4" fillId="0" borderId="0" xfId="0" applyNumberFormat="1" applyFont="1" applyFill="1" applyBorder="1" applyAlignment="1">
      <alignment horizontal="center"/>
    </xf>
    <xf numFmtId="4" fontId="4" fillId="0" borderId="15" xfId="0" applyNumberFormat="1" applyFont="1" applyFill="1" applyBorder="1" applyAlignment="1">
      <alignment horizontal="center" vertical="center"/>
    </xf>
    <xf numFmtId="4" fontId="4" fillId="0" borderId="20"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37" fontId="5" fillId="0" borderId="23" xfId="0" applyNumberFormat="1" applyFont="1" applyFill="1" applyBorder="1" applyAlignment="1">
      <alignment/>
    </xf>
    <xf numFmtId="4" fontId="5" fillId="0" borderId="24" xfId="0" applyNumberFormat="1" applyFont="1" applyFill="1" applyBorder="1" applyAlignment="1">
      <alignment/>
    </xf>
    <xf numFmtId="4" fontId="4" fillId="0" borderId="24" xfId="0" applyNumberFormat="1" applyFont="1" applyFill="1" applyBorder="1" applyAlignment="1" applyProtection="1">
      <alignment horizontal="right" vertical="center"/>
      <protection/>
    </xf>
    <xf numFmtId="3" fontId="4" fillId="0" borderId="24" xfId="0" applyNumberFormat="1" applyFont="1" applyFill="1" applyBorder="1" applyAlignment="1" applyProtection="1">
      <alignment vertical="center"/>
      <protection/>
    </xf>
    <xf numFmtId="37" fontId="5" fillId="0" borderId="24" xfId="0" applyNumberFormat="1" applyFont="1" applyFill="1" applyBorder="1" applyAlignment="1">
      <alignment/>
    </xf>
    <xf numFmtId="4" fontId="5" fillId="0" borderId="24" xfId="0" applyNumberFormat="1" applyFont="1" applyFill="1" applyBorder="1" applyAlignment="1" applyProtection="1">
      <alignment horizontal="left" vertical="center"/>
      <protection/>
    </xf>
    <xf numFmtId="4" fontId="4" fillId="0" borderId="25" xfId="0" applyNumberFormat="1" applyFont="1" applyFill="1" applyBorder="1" applyAlignment="1" applyProtection="1">
      <alignment horizontal="right" vertical="center"/>
      <protection/>
    </xf>
    <xf numFmtId="0" fontId="6" fillId="0" borderId="24" xfId="0" applyFont="1" applyFill="1" applyBorder="1" applyAlignment="1" applyProtection="1">
      <alignment horizontal="left" vertical="center"/>
      <protection/>
    </xf>
    <xf numFmtId="0" fontId="4" fillId="0" borderId="14" xfId="0" applyFont="1" applyFill="1" applyBorder="1" applyAlignment="1">
      <alignment/>
    </xf>
    <xf numFmtId="0" fontId="5" fillId="0" borderId="15" xfId="0" applyFont="1" applyFill="1" applyBorder="1" applyAlignment="1">
      <alignment/>
    </xf>
    <xf numFmtId="4" fontId="4" fillId="0" borderId="22" xfId="0" applyNumberFormat="1" applyFont="1" applyFill="1" applyBorder="1" applyAlignment="1" applyProtection="1">
      <alignment horizontal="right" vertical="center"/>
      <protection/>
    </xf>
    <xf numFmtId="4" fontId="5" fillId="0" borderId="15"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4" fontId="5" fillId="0" borderId="15" xfId="0" applyNumberFormat="1" applyFont="1" applyFill="1" applyBorder="1" applyAlignment="1" applyProtection="1">
      <alignment horizontal="left" vertical="center"/>
      <protection/>
    </xf>
    <xf numFmtId="4" fontId="5" fillId="0" borderId="15" xfId="0" applyNumberFormat="1" applyFont="1" applyFill="1" applyBorder="1" applyAlignment="1" applyProtection="1">
      <alignment horizontal="left" vertical="center"/>
      <protection/>
    </xf>
    <xf numFmtId="168" fontId="5" fillId="0" borderId="14" xfId="0" applyNumberFormat="1" applyFont="1" applyFill="1" applyBorder="1" applyAlignment="1">
      <alignment/>
    </xf>
    <xf numFmtId="4" fontId="5" fillId="0" borderId="0" xfId="0" applyNumberFormat="1" applyFont="1" applyFill="1" applyBorder="1" applyAlignment="1">
      <alignment horizontal="center"/>
    </xf>
    <xf numFmtId="4" fontId="4" fillId="0" borderId="18" xfId="0" applyNumberFormat="1" applyFont="1" applyFill="1" applyBorder="1" applyAlignment="1" applyProtection="1">
      <alignment horizontal="right" vertical="center"/>
      <protection/>
    </xf>
    <xf numFmtId="168" fontId="4" fillId="0" borderId="14" xfId="0" applyNumberFormat="1" applyFont="1" applyFill="1" applyBorder="1" applyAlignment="1">
      <alignment/>
    </xf>
    <xf numFmtId="4" fontId="4" fillId="0" borderId="15" xfId="0" applyNumberFormat="1" applyFont="1" applyFill="1" applyBorder="1" applyAlignment="1">
      <alignment/>
    </xf>
    <xf numFmtId="0" fontId="5" fillId="0" borderId="14" xfId="0" applyFont="1" applyFill="1" applyBorder="1" applyAlignment="1">
      <alignment/>
    </xf>
    <xf numFmtId="4" fontId="5" fillId="0" borderId="15" xfId="0" applyNumberFormat="1" applyFont="1" applyFill="1" applyBorder="1" applyAlignment="1">
      <alignment/>
    </xf>
    <xf numFmtId="4" fontId="4" fillId="0" borderId="18" xfId="0" applyNumberFormat="1" applyFont="1" applyFill="1" applyBorder="1" applyAlignment="1">
      <alignment/>
    </xf>
    <xf numFmtId="4" fontId="4" fillId="0" borderId="15" xfId="0" applyNumberFormat="1" applyFont="1" applyFill="1" applyBorder="1" applyAlignment="1" applyProtection="1">
      <alignment horizontal="left" vertical="center"/>
      <protection/>
    </xf>
    <xf numFmtId="4" fontId="5" fillId="0" borderId="18" xfId="0" applyNumberFormat="1" applyFont="1" applyFill="1" applyBorder="1" applyAlignment="1">
      <alignment/>
    </xf>
    <xf numFmtId="4" fontId="5" fillId="0" borderId="16" xfId="0" applyNumberFormat="1" applyFont="1" applyFill="1" applyBorder="1" applyAlignment="1">
      <alignment horizontal="right"/>
    </xf>
    <xf numFmtId="0" fontId="5" fillId="0" borderId="14" xfId="0" applyFont="1" applyFill="1" applyBorder="1" applyAlignment="1">
      <alignment vertical="center"/>
    </xf>
    <xf numFmtId="4" fontId="5" fillId="0" borderId="0" xfId="0" applyNumberFormat="1" applyFont="1" applyFill="1" applyBorder="1" applyAlignment="1">
      <alignment vertical="center"/>
    </xf>
    <xf numFmtId="4" fontId="5" fillId="0" borderId="22" xfId="0" applyNumberFormat="1" applyFont="1" applyFill="1" applyBorder="1" applyAlignment="1">
      <alignment vertical="center"/>
    </xf>
    <xf numFmtId="4" fontId="5" fillId="0" borderId="15" xfId="0" applyNumberFormat="1" applyFont="1" applyFill="1" applyBorder="1" applyAlignment="1">
      <alignment vertical="center"/>
    </xf>
    <xf numFmtId="4" fontId="4" fillId="0" borderId="22" xfId="0" applyNumberFormat="1" applyFont="1" applyFill="1" applyBorder="1" applyAlignment="1" applyProtection="1">
      <alignment horizontal="right" vertical="center"/>
      <protection/>
    </xf>
    <xf numFmtId="4" fontId="5" fillId="0" borderId="15" xfId="0" applyNumberFormat="1" applyFont="1" applyFill="1" applyBorder="1" applyAlignment="1" applyProtection="1">
      <alignment vertical="center"/>
      <protection/>
    </xf>
    <xf numFmtId="0" fontId="5" fillId="0" borderId="15" xfId="0" applyFont="1" applyFill="1" applyBorder="1" applyAlignment="1">
      <alignment/>
    </xf>
    <xf numFmtId="37" fontId="5" fillId="0" borderId="19" xfId="0" applyNumberFormat="1" applyFont="1" applyFill="1" applyBorder="1" applyAlignment="1">
      <alignment/>
    </xf>
    <xf numFmtId="4" fontId="5" fillId="0" borderId="20" xfId="0" applyNumberFormat="1" applyFont="1" applyFill="1" applyBorder="1" applyAlignment="1">
      <alignment/>
    </xf>
    <xf numFmtId="4" fontId="4" fillId="0" borderId="20" xfId="0" applyNumberFormat="1" applyFont="1" applyFill="1" applyBorder="1" applyAlignment="1" applyProtection="1">
      <alignment horizontal="right" vertical="center"/>
      <protection/>
    </xf>
    <xf numFmtId="4" fontId="4" fillId="0" borderId="21" xfId="0" applyNumberFormat="1" applyFont="1" applyFill="1" applyBorder="1" applyAlignment="1" applyProtection="1">
      <alignment horizontal="right" vertical="center"/>
      <protection/>
    </xf>
    <xf numFmtId="4" fontId="4" fillId="0" borderId="24" xfId="0" applyNumberFormat="1" applyFont="1" applyFill="1" applyBorder="1" applyAlignment="1" applyProtection="1">
      <alignment horizontal="center" vertical="center"/>
      <protection/>
    </xf>
    <xf numFmtId="4" fontId="5" fillId="0" borderId="24" xfId="0" applyNumberFormat="1" applyFont="1" applyFill="1" applyBorder="1" applyAlignment="1" applyProtection="1">
      <alignment horizontal="fill" vertical="center"/>
      <protection/>
    </xf>
    <xf numFmtId="4" fontId="4" fillId="0" borderId="25" xfId="0" applyNumberFormat="1" applyFont="1" applyFill="1" applyBorder="1" applyAlignment="1" applyProtection="1">
      <alignment horizontal="center" vertical="center"/>
      <protection/>
    </xf>
    <xf numFmtId="4" fontId="4" fillId="0" borderId="15"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center" vertical="center"/>
      <protection/>
    </xf>
    <xf numFmtId="4" fontId="5" fillId="0" borderId="15" xfId="0" applyNumberFormat="1" applyFont="1" applyFill="1" applyBorder="1" applyAlignment="1" applyProtection="1">
      <alignment horizontal="center" vertical="center"/>
      <protection/>
    </xf>
    <xf numFmtId="4" fontId="4" fillId="0" borderId="0" xfId="0" applyNumberFormat="1" applyFont="1" applyFill="1" applyBorder="1" applyAlignment="1" applyProtection="1">
      <alignment horizontal="left" vertical="center"/>
      <protection/>
    </xf>
    <xf numFmtId="4" fontId="4" fillId="0" borderId="22" xfId="0" applyNumberFormat="1" applyFont="1" applyFill="1" applyBorder="1" applyAlignment="1">
      <alignment/>
    </xf>
    <xf numFmtId="4" fontId="5" fillId="0" borderId="15" xfId="0" applyNumberFormat="1" applyFont="1" applyFill="1" applyBorder="1" applyAlignment="1">
      <alignment horizontal="right"/>
    </xf>
    <xf numFmtId="4" fontId="4" fillId="0" borderId="22" xfId="0" applyNumberFormat="1" applyFont="1" applyFill="1" applyBorder="1" applyAlignment="1">
      <alignment horizontal="right" vertical="center"/>
    </xf>
    <xf numFmtId="4" fontId="4" fillId="0" borderId="15" xfId="0" applyNumberFormat="1" applyFont="1" applyFill="1" applyBorder="1" applyAlignment="1">
      <alignment/>
    </xf>
    <xf numFmtId="4" fontId="5" fillId="0" borderId="22" xfId="0" applyNumberFormat="1" applyFont="1" applyFill="1" applyBorder="1" applyAlignment="1">
      <alignment/>
    </xf>
    <xf numFmtId="4" fontId="4" fillId="0" borderId="26" xfId="0" applyNumberFormat="1" applyFont="1" applyFill="1" applyBorder="1" applyAlignment="1">
      <alignment horizontal="right"/>
    </xf>
    <xf numFmtId="4" fontId="5" fillId="0" borderId="0" xfId="0" applyNumberFormat="1" applyFont="1" applyFill="1" applyBorder="1" applyAlignment="1">
      <alignment/>
    </xf>
    <xf numFmtId="4" fontId="5" fillId="0" borderId="15" xfId="0" applyNumberFormat="1" applyFont="1" applyFill="1" applyBorder="1" applyAlignment="1">
      <alignment/>
    </xf>
    <xf numFmtId="4" fontId="5" fillId="0" borderId="20" xfId="0" applyNumberFormat="1"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169" fontId="5" fillId="0" borderId="15" xfId="0" applyNumberFormat="1" applyFont="1" applyFill="1" applyBorder="1" applyAlignment="1" applyProtection="1">
      <alignment horizontal="fill" vertical="center"/>
      <protection/>
    </xf>
    <xf numFmtId="0" fontId="4" fillId="0" borderId="0" xfId="0" applyFont="1" applyFill="1" applyBorder="1" applyAlignment="1" applyProtection="1">
      <alignment horizontal="left" vertical="center"/>
      <protection/>
    </xf>
    <xf numFmtId="37" fontId="5" fillId="0" borderId="20" xfId="0" applyNumberFormat="1" applyFont="1" applyFill="1" applyBorder="1" applyAlignment="1">
      <alignment/>
    </xf>
    <xf numFmtId="169" fontId="4" fillId="0" borderId="0" xfId="0" applyNumberFormat="1" applyFont="1" applyFill="1" applyBorder="1" applyAlignment="1" applyProtection="1">
      <alignment vertical="center"/>
      <protection/>
    </xf>
    <xf numFmtId="168" fontId="4" fillId="0" borderId="0" xfId="0" applyNumberFormat="1" applyFont="1" applyFill="1" applyBorder="1" applyAlignment="1">
      <alignment horizontal="center"/>
    </xf>
    <xf numFmtId="168" fontId="4" fillId="0" borderId="15" xfId="0" applyNumberFormat="1" applyFont="1" applyFill="1" applyBorder="1" applyAlignment="1">
      <alignment horizontal="center"/>
    </xf>
    <xf numFmtId="4" fontId="0" fillId="0" borderId="0" xfId="0" applyNumberFormat="1" applyAlignment="1">
      <alignment/>
    </xf>
    <xf numFmtId="4" fontId="5" fillId="0" borderId="10" xfId="51" applyNumberFormat="1" applyFont="1" applyFill="1" applyBorder="1" applyAlignment="1">
      <alignment/>
    </xf>
    <xf numFmtId="4" fontId="4" fillId="0" borderId="27"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protection/>
    </xf>
    <xf numFmtId="172" fontId="5" fillId="0" borderId="0" xfId="0" applyNumberFormat="1" applyFont="1" applyFill="1" applyBorder="1" applyAlignment="1">
      <alignment horizontal="center"/>
    </xf>
    <xf numFmtId="4" fontId="4" fillId="0" borderId="11" xfId="0" applyNumberFormat="1" applyFont="1" applyFill="1" applyBorder="1" applyAlignment="1" applyProtection="1">
      <alignment vertical="center"/>
      <protection/>
    </xf>
    <xf numFmtId="4" fontId="6" fillId="0" borderId="27" xfId="0" applyNumberFormat="1" applyFont="1" applyFill="1" applyBorder="1" applyAlignment="1">
      <alignment/>
    </xf>
    <xf numFmtId="4" fontId="6" fillId="0" borderId="17" xfId="0" applyNumberFormat="1" applyFont="1" applyFill="1" applyBorder="1" applyAlignment="1">
      <alignment/>
    </xf>
    <xf numFmtId="4" fontId="0" fillId="18" borderId="0" xfId="0" applyNumberFormat="1" applyFill="1" applyAlignment="1">
      <alignment/>
    </xf>
    <xf numFmtId="0" fontId="0" fillId="0" borderId="28"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4" fontId="0" fillId="0" borderId="28" xfId="0" applyNumberFormat="1" applyBorder="1" applyAlignment="1">
      <alignment/>
    </xf>
    <xf numFmtId="4" fontId="0" fillId="0" borderId="31" xfId="0" applyNumberFormat="1" applyBorder="1" applyAlignment="1">
      <alignment/>
    </xf>
    <xf numFmtId="4" fontId="0" fillId="0" borderId="28" xfId="0" applyNumberFormat="1" applyBorder="1" applyAlignment="1">
      <alignment/>
    </xf>
    <xf numFmtId="4" fontId="0" fillId="0" borderId="32" xfId="0" applyNumberFormat="1" applyBorder="1" applyAlignment="1">
      <alignment/>
    </xf>
    <xf numFmtId="4" fontId="0" fillId="0" borderId="30" xfId="0" applyNumberFormat="1" applyBorder="1" applyAlignment="1">
      <alignment/>
    </xf>
    <xf numFmtId="4" fontId="0" fillId="0" borderId="33" xfId="0" applyNumberFormat="1" applyBorder="1" applyAlignment="1">
      <alignment/>
    </xf>
    <xf numFmtId="4" fontId="0" fillId="0" borderId="29" xfId="0" applyNumberFormat="1" applyBorder="1" applyAlignment="1">
      <alignment/>
    </xf>
    <xf numFmtId="4" fontId="0" fillId="0" borderId="34" xfId="0" applyNumberFormat="1" applyBorder="1" applyAlignment="1">
      <alignment/>
    </xf>
    <xf numFmtId="10" fontId="5" fillId="0" borderId="0" xfId="0" applyNumberFormat="1" applyFont="1" applyFill="1" applyAlignment="1">
      <alignment/>
    </xf>
    <xf numFmtId="4" fontId="4" fillId="0" borderId="15" xfId="0" applyNumberFormat="1" applyFont="1" applyFill="1" applyBorder="1" applyAlignment="1">
      <alignment horizontal="centerContinuous"/>
    </xf>
    <xf numFmtId="4" fontId="5" fillId="0" borderId="20" xfId="0" applyNumberFormat="1" applyFont="1" applyFill="1" applyBorder="1" applyAlignment="1">
      <alignment/>
    </xf>
    <xf numFmtId="4" fontId="5" fillId="0" borderId="21" xfId="0" applyNumberFormat="1" applyFont="1" applyFill="1" applyBorder="1" applyAlignment="1">
      <alignment/>
    </xf>
    <xf numFmtId="3" fontId="4" fillId="0" borderId="24" xfId="0" applyNumberFormat="1" applyFont="1" applyFill="1" applyBorder="1" applyAlignment="1" applyProtection="1">
      <alignment horizontal="center" vertical="center"/>
      <protection/>
    </xf>
    <xf numFmtId="3" fontId="4" fillId="0" borderId="25" xfId="0" applyNumberFormat="1" applyFont="1" applyFill="1" applyBorder="1" applyAlignment="1" applyProtection="1">
      <alignment horizontal="center" vertical="center"/>
      <protection/>
    </xf>
    <xf numFmtId="0" fontId="5" fillId="0" borderId="14" xfId="0" applyFont="1" applyFill="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center"/>
    </xf>
    <xf numFmtId="3" fontId="4" fillId="0" borderId="0"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applyAlignment="1">
      <alignment horizontal="center"/>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169" fontId="4" fillId="0" borderId="0" xfId="0" applyNumberFormat="1" applyFont="1" applyFill="1" applyBorder="1" applyAlignment="1" applyProtection="1">
      <alignment horizontal="center" vertical="center"/>
      <protection/>
    </xf>
    <xf numFmtId="169" fontId="4" fillId="0" borderId="15" xfId="0" applyNumberFormat="1"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1">
    <dxf>
      <numFmt numFmtId="4" formatCode="#,##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96</xdr:row>
      <xdr:rowOff>114300</xdr:rowOff>
    </xdr:from>
    <xdr:to>
      <xdr:col>16</xdr:col>
      <xdr:colOff>1495425</xdr:colOff>
      <xdr:row>176</xdr:row>
      <xdr:rowOff>38100</xdr:rowOff>
    </xdr:to>
    <xdr:sp>
      <xdr:nvSpPr>
        <xdr:cNvPr id="1" name="TextBox 1"/>
        <xdr:cNvSpPr txBox="1">
          <a:spLocks noChangeArrowheads="1"/>
        </xdr:cNvSpPr>
      </xdr:nvSpPr>
      <xdr:spPr>
        <a:xfrm>
          <a:off x="276225" y="23498175"/>
          <a:ext cx="25765125" cy="10877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Έκθεση Ελέγχου Ανεξάρτητου Ορκωτού Ελεγκτή Λογιστή</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Προς τους Μετόχους  της Εταιρείας ΔΗΜΟΤΙΚΗ ΖΗΡΟΥ Α.Ε. ΟΤΑ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Έκθεση επί των Οικονομικών Καταστάσεων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Ελέγξαμε τις ανωτέρω οικονομικές καταστάσεις της Εταιρείας ΔΗΜΟΤΙΚΗ ΖΗΡΟΥ Α.Ε. ΟΤΑ, οι οποίες αποτελούνται από τον ισολογισμό της 31</a:t>
          </a:r>
          <a:r>
            <a:rPr lang="en-US" cap="none" sz="1100" b="0" i="0" u="none" baseline="30000">
              <a:solidFill>
                <a:srgbClr val="000000"/>
              </a:solidFill>
              <a:latin typeface="Calibri"/>
              <a:ea typeface="Calibri"/>
              <a:cs typeface="Calibri"/>
            </a:rPr>
            <a:t>ης</a:t>
          </a:r>
          <a:r>
            <a:rPr lang="en-US" cap="none" sz="1100" b="0" i="0" u="none" baseline="0">
              <a:solidFill>
                <a:srgbClr val="000000"/>
              </a:solidFill>
              <a:latin typeface="Calibri"/>
              <a:ea typeface="Calibri"/>
              <a:cs typeface="Calibri"/>
            </a:rPr>
            <a:t> Δεκεμβρίου 2013,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Ευθύνη της Διοίκησης για τις Οικονομικές Καταστάσεις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 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Ευθύνη του Ελεγκτή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Πιστεύουμε ότι τα ελεγκτικά τεκμήρια που έχουμε συγκεντρώσει είναι επαρκή και κατάλληλα για τη θεμελίωση της ελεγκτικής μας γνώμης.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Βάση για Γνώμη με Επιφύλαξη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Από τον έλεγχό μας προέκυψαν τα εξής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Στις απαιτήσεις περιλαμβάνονται ακίνητα υπόλοιπα συνολικού ποσού ευρώ 160.000 περίπου, για τις οποίες δεν έχει σχηματιστεί σχετική πρόβλεψη για την κάλυψη ζημιών από τη μη ρευστοποίηση μέρους των απαιτήσεων αυτών. Ο μη σχηματισμός της απαιτούμενης πρόβλεψης συνιστά παρέκκλιση από τις λογιστικές αρχές που προβλέπονται από την Ελληνική Νομοθεσία (κωδ. Ν. 2190/1920) με συνέπεια, η αξία των απαιτήσεων από πελάτες, και τα Ίδια Κεφάλαια να εμφανίζονται αυξημένα κατά ευρώ 160.000 περίπου.
</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Κατά της εταιρίας έχουν εκδοθεί πολλές τελεσίδικες δικαστικές αποφάσεις και διαταγές πληρωμής, για κάποιες από τις οποίες έχουν εκδοθεί κατασχετήρια εις χείρας τρίτων. Με βάση το διατακτικό των αποφάσεων αυτών καταλογίζονται και τόκοι υπερημερίας και δικαστικές δαπάνες, ώστε δεν είναι δυνατό να κάνουμε ασφαλή υπολογισμό των πραγματικά οφειλόμενων ποσών σήμερα. Επίσης έχουν κοινοποιηθεί στην εταιρεία δικαστικές αποφάσεις για απαιτήσεις προμηθευτών για ποσά τα οποία δεν εμφανίζονται στα βιβλία της εταιρείας.
</a:t>
          </a:r>
          <a:r>
            <a:rPr lang="en-US" cap="none" sz="1100" b="0"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Κατά παρέκκλιση των λογιστικών αρχών που προβλέπονται από την Ελληνική Νομοθεσία (κωδ.Ν.2190/1920) δεν σχηματίζεται πρόβλεψη για αποζημίωση προσωπικού λόγω εξόδου από την υπηρεσία. Κατά την 31</a:t>
          </a:r>
          <a:r>
            <a:rPr lang="en-US" cap="none" sz="1100" b="0" i="0" u="none" baseline="30000">
              <a:solidFill>
                <a:srgbClr val="000000"/>
              </a:solidFill>
              <a:latin typeface="Calibri"/>
              <a:ea typeface="Calibri"/>
              <a:cs typeface="Calibri"/>
            </a:rPr>
            <a:t>η</a:t>
          </a:r>
          <a:r>
            <a:rPr lang="en-US" cap="none" sz="1100" b="0" i="0" u="none" baseline="0">
              <a:solidFill>
                <a:srgbClr val="000000"/>
              </a:solidFill>
              <a:latin typeface="Calibri"/>
              <a:ea typeface="Calibri"/>
              <a:cs typeface="Calibri"/>
            </a:rPr>
            <a:t> Δεκεμβρίου 2013, το συνολικό ύψος της μη σχηματισθείσας πρόβλεψης ανέρχεται σε ευρώ 22.000 περίπου με συνέπεια οι προβλέψεις να εμφανίζονται μειωμένες κατά 22.000 ευρώ, τα Ίδια Κεφάλαια να εμφανίζονται αυξημένα κατά ευρώ 22.000 και τα αποτελέσματα χρήσης αυξημένα κατά 2.600 ευρώ.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Λόγω του γεγονότος ότι, διαπιστώθηκαν σημαντικές αδυναμίες στο σύστημα εσωτερικού ελέγχου της εταιρείας, το εν λόγω σύστημα χρήζει βελτιώσεων ειδικά στο κύκλωμα των εσόδων, εξόδων και ταμειακής διαχείρισης.  
</a:t>
          </a:r>
          <a:r>
            <a:rPr lang="en-US" cap="none" sz="1100" b="0"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Η Εταιρεία δεν έχει ελεγχθεί φορολογικά για τις χρήσεις 2010 έως και 2013, με συνέπεια να υπάρχει το ενδεχόμενο επιβολής πρόσθετων φόρων και προσαυξήσεων κατά το χρόνο που θα εξεταστούν και οριστικοποιηθούν. Η έκβαση του φορολογικού ελέγχου δεν είναι δυνατό να προβλεφθεί στο παρόν στάδιο και, ως εκ τούτου, δεν έχει γίνει οποιαδήποτε πρόβλεψη στις οικονομικές καταστάσεις σε σχέση με το θέμα αυτό.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Γνώμη με Επιφύλαξη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Κατά τη γνώμη μας, εκτός από τις πιθανές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ΔΗΜΟΤΙΚΗ ΖΗΡΟΥ Α.Ε. ΟΤΑ κατά την 31</a:t>
          </a:r>
          <a:r>
            <a:rPr lang="en-US" cap="none" sz="1100" b="0" i="0" u="none" baseline="30000">
              <a:solidFill>
                <a:srgbClr val="000000"/>
              </a:solidFill>
              <a:latin typeface="Calibri"/>
              <a:ea typeface="Calibri"/>
              <a:cs typeface="Calibri"/>
            </a:rPr>
            <a:t>η</a:t>
          </a:r>
          <a:r>
            <a:rPr lang="en-US" cap="none" sz="1100" b="0" i="0" u="none" baseline="0">
              <a:solidFill>
                <a:srgbClr val="000000"/>
              </a:solidFill>
              <a:latin typeface="Calibri"/>
              <a:ea typeface="Calibri"/>
              <a:cs typeface="Calibri"/>
            </a:rPr>
            <a:t> Δεκεμβρίου 2013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κωδ.Ν. 2190/1920.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Αναφορά επί Άλλων Νομικών και Κανονιστικών Θεμάτων</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και 37 του Κ.Ν. 2190/1920.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Αθήνα, </a:t>
          </a:r>
          <a:r>
            <a:rPr lang="en-US" cap="none" sz="1100" b="0" i="0" u="none" baseline="0">
              <a:solidFill>
                <a:srgbClr val="000000"/>
              </a:solidFill>
              <a:latin typeface="Calibri"/>
              <a:ea typeface="Calibri"/>
              <a:cs typeface="Calibri"/>
            </a:rPr>
            <a:t>25 </a:t>
          </a:r>
          <a:r>
            <a:rPr lang="en-US" cap="none" sz="1100" b="0" i="0" u="none" baseline="0">
              <a:solidFill>
                <a:srgbClr val="000000"/>
              </a:solidFill>
              <a:latin typeface="Calibri"/>
              <a:ea typeface="Calibri"/>
              <a:cs typeface="Calibri"/>
            </a:rPr>
            <a:t>Ιουνίου 2015</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ΔΡΟΣΟΣ ΔΗΜΗΤΡΙΟΣ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ΟΡΚΩΤΟΣ ΕΛΕΓΚΤΗΣ ΛΟΓΙΣΤΗΣ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ΑΜ ΣΟΕΛ 31371 – ΑΜ ΕΛΤΕ 1264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AUDIT OPINION Ε.</a:t>
          </a:r>
          <a:r>
            <a:rPr lang="en-US" cap="none" sz="1100" b="0" i="0" u="none" baseline="0">
              <a:solidFill>
                <a:srgbClr val="000000"/>
              </a:solidFill>
              <a:latin typeface="Calibri"/>
              <a:ea typeface="Calibri"/>
              <a:cs typeface="Calibri"/>
            </a:rPr>
            <a:t>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Ε</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ΑΜ ΣΟΕΛ</a:t>
          </a:r>
          <a:r>
            <a:rPr lang="en-US" cap="none" sz="1100" b="0" i="0" u="none" baseline="0">
              <a:solidFill>
                <a:srgbClr val="000000"/>
              </a:solidFill>
              <a:latin typeface="Calibri"/>
              <a:ea typeface="Calibri"/>
              <a:cs typeface="Calibri"/>
            </a:rPr>
            <a:t> 175- </a:t>
          </a:r>
          <a:r>
            <a:rPr lang="en-US" cap="none" sz="1100" b="0" i="0" u="none" baseline="0">
              <a:solidFill>
                <a:srgbClr val="000000"/>
              </a:solidFill>
              <a:latin typeface="Calibri"/>
              <a:ea typeface="Calibri"/>
              <a:cs typeface="Calibri"/>
            </a:rPr>
            <a:t>ΑΜ ΕΛΤΕ</a:t>
          </a:r>
          <a:r>
            <a:rPr lang="en-US" cap="none" sz="1100" b="0" i="0" u="none" baseline="0">
              <a:solidFill>
                <a:srgbClr val="000000"/>
              </a:solidFill>
              <a:latin typeface="Calibri"/>
              <a:ea typeface="Calibri"/>
              <a:cs typeface="Calibri"/>
            </a:rPr>
            <a:t> 043)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ΧΡΥΣΟΣΤΟΜΟΥ ΣΜΥΡΝΗΣ 79 ΜΟΣΧΑΤΟ ΑΤΤΙΚΗΣ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L843" sheet="isoz"/>
  </cacheSource>
  <cacheFields count="12">
    <cacheField name="1b">
      <sharedItems containsMixedTypes="0" count="28">
        <s v="10"/>
        <s v="11"/>
        <s v="12"/>
        <s v="13"/>
        <s v="14"/>
        <s v="16"/>
        <s v="18"/>
        <s v="30"/>
        <s v="33"/>
        <s v="36"/>
        <s v="38"/>
        <s v="40"/>
        <s v="41"/>
        <s v="42"/>
        <s v="45"/>
        <s v="50"/>
        <s v="53"/>
        <s v="54"/>
        <s v="55"/>
        <s v="56"/>
        <s v="60"/>
        <s v="61"/>
        <s v="63"/>
        <s v="64"/>
        <s v="66"/>
        <s v="73"/>
        <s v="75"/>
        <s v="81"/>
      </sharedItems>
    </cacheField>
    <cacheField name="Κωδικός">
      <sharedItems containsMixedTypes="0"/>
    </cacheField>
    <cacheField name="Περιγραφή Λογαριασμού">
      <sharedItems containsMixedTypes="0"/>
    </cacheField>
    <cacheField name="Άθροισμα από Χρέωση">
      <sharedItems containsMixedTypes="1" containsNumber="1"/>
    </cacheField>
    <cacheField name="Άθροισμα από Πίστωση">
      <sharedItems containsMixedTypes="1" containsNumber="1"/>
    </cacheField>
    <cacheField name="Άθροισμα από Χρέωση2">
      <sharedItems containsMixedTypes="1" containsNumber="1"/>
    </cacheField>
    <cacheField name="Άθροισμα από Πίστωση2">
      <sharedItems containsMixedTypes="1" containsNumber="1"/>
    </cacheField>
    <cacheField name="Άθροισμα Άθροισμα από Χρέωση">
      <sharedItems containsSemiMixedTypes="0" containsString="0" containsMixedTypes="0" containsNumber="1"/>
    </cacheField>
    <cacheField name="Άθροισμα Άθροισμα από Πίστωση">
      <sharedItems containsSemiMixedTypes="0" containsString="0" containsMixedTypes="0" containsNumber="1"/>
    </cacheField>
    <cacheField name="yp xr-pis">
      <sharedItems containsSemiMixedTypes="0" containsString="0" containsMixedTypes="0" containsNumber="1"/>
    </cacheField>
    <cacheField name="yp xr">
      <sharedItems containsSemiMixedTypes="0" containsString="0" containsMixedTypes="0" containsNumber="1"/>
    </cacheField>
    <cacheField name="yp pis">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Συγκεντρωτικός Πίνακας1" cacheId="1" applyNumberFormats="0" applyBorderFormats="0" applyFontFormats="0" applyPatternFormats="0" applyAlignmentFormats="0" applyWidthHeightFormats="0" dataCaption="Δεδομένα" showMissing="1" preserveFormatting="1" useAutoFormatting="1" itemPrintTitles="1" compactData="0" updatedVersion="2" indent="0" showMemberPropertyTips="1">
  <location ref="A3:C33" firstHeaderRow="1" firstDataRow="2" firstDataCol="1"/>
  <pivotFields count="12">
    <pivotField axis="axisRow" compact="0" outline="0" subtotalTop="0"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4"/>
    <pivotField dataField="1" compact="0" outline="0" subtotalTop="0" showAll="0" numFmtId="4"/>
    <pivotField dataField="1" compact="0" outline="0" subtotalTop="0" showAll="0" numFmtId="4"/>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2"/>
  </colFields>
  <colItems count="2">
    <i>
      <x/>
    </i>
    <i i="1">
      <x v="1"/>
    </i>
  </colItems>
  <dataFields count="2">
    <dataField name="Άθροισμα από yp xr" fld="10" baseField="0" baseItem="0"/>
    <dataField name="Άθροισμα από yp pis" fld="11" baseField="0" baseItem="0"/>
  </dataFields>
  <formats count="2">
    <format dxfId="0">
      <pivotArea outline="0" fieldPosition="0"/>
    </format>
    <format dxfId="0">
      <pivotArea outline="0" fieldPosition="0" dataOnly="0" labelOnly="1">
        <references count="1">
          <reference field="4294967294" count="2">
            <x v="0"/>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T177"/>
  <sheetViews>
    <sheetView tabSelected="1" zoomScale="77" zoomScaleNormal="77" zoomScaleSheetLayoutView="25" zoomScalePageLayoutView="0" workbookViewId="0" topLeftCell="A135">
      <selection activeCell="S23" sqref="S23:T30"/>
    </sheetView>
  </sheetViews>
  <sheetFormatPr defaultColWidth="9.00390625" defaultRowHeight="12.75"/>
  <cols>
    <col min="1" max="1" width="66.00390625" style="2" customWidth="1"/>
    <col min="2" max="2" width="22.125" style="2" customWidth="1"/>
    <col min="3" max="3" width="1.12109375" style="2" customWidth="1"/>
    <col min="4" max="4" width="20.375" style="2" customWidth="1"/>
    <col min="5" max="5" width="1.4921875" style="2" customWidth="1"/>
    <col min="6" max="6" width="22.125" style="2" customWidth="1"/>
    <col min="7" max="7" width="1.625" style="2" customWidth="1"/>
    <col min="8" max="8" width="22.50390625" style="14" customWidth="1"/>
    <col min="9" max="9" width="0.875" style="14" customWidth="1"/>
    <col min="10" max="10" width="21.00390625" style="14" customWidth="1"/>
    <col min="11" max="11" width="1.37890625" style="2" customWidth="1"/>
    <col min="12" max="12" width="21.625" style="2" customWidth="1"/>
    <col min="13" max="13" width="0.5" style="2" customWidth="1"/>
    <col min="14" max="14" width="95.375" style="2" customWidth="1"/>
    <col min="15" max="15" width="22.625" style="27" customWidth="1"/>
    <col min="16" max="16" width="1.37890625" style="27" customWidth="1"/>
    <col min="17" max="17" width="22.625" style="27" customWidth="1"/>
    <col min="18" max="18" width="13.875" style="2" customWidth="1"/>
    <col min="19" max="19" width="19.00390625" style="2" bestFit="1" customWidth="1"/>
    <col min="20" max="20" width="13.50390625" style="2" bestFit="1" customWidth="1"/>
    <col min="21" max="16384" width="9.375" style="2" customWidth="1"/>
  </cols>
  <sheetData>
    <row r="1" spans="1:18" ht="22.5">
      <c r="A1" s="220" t="s">
        <v>365</v>
      </c>
      <c r="B1" s="221"/>
      <c r="C1" s="221"/>
      <c r="D1" s="221"/>
      <c r="E1" s="221"/>
      <c r="F1" s="221"/>
      <c r="G1" s="221"/>
      <c r="H1" s="221"/>
      <c r="I1" s="221"/>
      <c r="J1" s="221"/>
      <c r="K1" s="221"/>
      <c r="L1" s="221"/>
      <c r="M1" s="221"/>
      <c r="N1" s="221"/>
      <c r="O1" s="221"/>
      <c r="P1" s="221"/>
      <c r="Q1" s="222"/>
      <c r="R1" s="1"/>
    </row>
    <row r="2" spans="1:18" ht="22.5">
      <c r="A2" s="223" t="s">
        <v>366</v>
      </c>
      <c r="B2" s="224"/>
      <c r="C2" s="224"/>
      <c r="D2" s="224"/>
      <c r="E2" s="224"/>
      <c r="F2" s="224"/>
      <c r="G2" s="224"/>
      <c r="H2" s="224"/>
      <c r="I2" s="224"/>
      <c r="J2" s="224"/>
      <c r="K2" s="224"/>
      <c r="L2" s="224"/>
      <c r="M2" s="224"/>
      <c r="N2" s="224"/>
      <c r="O2" s="224"/>
      <c r="P2" s="224"/>
      <c r="Q2" s="225"/>
      <c r="R2" s="1"/>
    </row>
    <row r="3" spans="1:18" ht="22.5">
      <c r="A3" s="223" t="s">
        <v>386</v>
      </c>
      <c r="B3" s="224"/>
      <c r="C3" s="224"/>
      <c r="D3" s="224"/>
      <c r="E3" s="224"/>
      <c r="F3" s="224"/>
      <c r="G3" s="224"/>
      <c r="H3" s="224"/>
      <c r="I3" s="224"/>
      <c r="J3" s="224"/>
      <c r="K3" s="224"/>
      <c r="L3" s="224"/>
      <c r="M3" s="224"/>
      <c r="N3" s="224"/>
      <c r="O3" s="224"/>
      <c r="P3" s="224"/>
      <c r="Q3" s="225"/>
      <c r="R3" s="1"/>
    </row>
    <row r="4" spans="1:18" ht="19.5" thickBot="1">
      <c r="A4" s="226" t="s">
        <v>318</v>
      </c>
      <c r="B4" s="227"/>
      <c r="C4" s="227"/>
      <c r="D4" s="227"/>
      <c r="E4" s="227"/>
      <c r="F4" s="227"/>
      <c r="G4" s="227"/>
      <c r="H4" s="227"/>
      <c r="I4" s="227"/>
      <c r="J4" s="227"/>
      <c r="K4" s="227"/>
      <c r="L4" s="227"/>
      <c r="M4" s="227"/>
      <c r="N4" s="227"/>
      <c r="O4" s="227"/>
      <c r="P4" s="227"/>
      <c r="Q4" s="228"/>
      <c r="R4" s="1"/>
    </row>
    <row r="5" spans="1:18" ht="18.75">
      <c r="A5" s="177" t="s">
        <v>285</v>
      </c>
      <c r="B5" s="3"/>
      <c r="C5" s="3"/>
      <c r="D5" s="3"/>
      <c r="E5" s="3"/>
      <c r="F5" s="3"/>
      <c r="G5" s="3"/>
      <c r="H5" s="4"/>
      <c r="I5" s="4"/>
      <c r="J5" s="4"/>
      <c r="K5" s="5"/>
      <c r="L5" s="178"/>
      <c r="M5" s="7"/>
      <c r="N5" s="131" t="s">
        <v>286</v>
      </c>
      <c r="O5" s="161" t="s">
        <v>298</v>
      </c>
      <c r="P5" s="162"/>
      <c r="Q5" s="163" t="s">
        <v>298</v>
      </c>
      <c r="R5" s="6"/>
    </row>
    <row r="6" spans="1:18" ht="18.75">
      <c r="A6" s="89"/>
      <c r="B6" s="219" t="s">
        <v>367</v>
      </c>
      <c r="C6" s="219"/>
      <c r="D6" s="212"/>
      <c r="E6" s="212"/>
      <c r="F6" s="212"/>
      <c r="G6" s="12"/>
      <c r="H6" s="229" t="s">
        <v>384</v>
      </c>
      <c r="I6" s="229"/>
      <c r="J6" s="229"/>
      <c r="K6" s="229"/>
      <c r="L6" s="230"/>
      <c r="M6" s="7"/>
      <c r="N6" s="18"/>
      <c r="O6" s="20" t="s">
        <v>299</v>
      </c>
      <c r="P6" s="62"/>
      <c r="Q6" s="164" t="s">
        <v>336</v>
      </c>
      <c r="R6" s="10"/>
    </row>
    <row r="7" spans="1:18" ht="18.75">
      <c r="A7" s="94" t="s">
        <v>290</v>
      </c>
      <c r="B7" s="11" t="s">
        <v>287</v>
      </c>
      <c r="C7" s="11"/>
      <c r="D7" s="11" t="s">
        <v>288</v>
      </c>
      <c r="E7" s="8"/>
      <c r="F7" s="8" t="s">
        <v>297</v>
      </c>
      <c r="G7" s="8"/>
      <c r="H7" s="11" t="s">
        <v>287</v>
      </c>
      <c r="I7" s="11"/>
      <c r="J7" s="11" t="s">
        <v>288</v>
      </c>
      <c r="K7" s="8"/>
      <c r="L7" s="91" t="s">
        <v>297</v>
      </c>
      <c r="M7" s="7"/>
      <c r="N7" s="18"/>
      <c r="O7" s="20" t="s">
        <v>368</v>
      </c>
      <c r="P7" s="62"/>
      <c r="Q7" s="164" t="s">
        <v>364</v>
      </c>
      <c r="R7" s="10"/>
    </row>
    <row r="8" spans="1:18" ht="18.75">
      <c r="A8" s="132" t="s">
        <v>325</v>
      </c>
      <c r="B8" s="13"/>
      <c r="C8" s="13"/>
      <c r="D8" s="13"/>
      <c r="E8" s="12"/>
      <c r="F8" s="12"/>
      <c r="G8" s="12"/>
      <c r="H8" s="13"/>
      <c r="I8" s="13"/>
      <c r="J8" s="13"/>
      <c r="K8" s="12"/>
      <c r="L8" s="133"/>
      <c r="M8" s="15"/>
      <c r="N8" s="136" t="s">
        <v>291</v>
      </c>
      <c r="O8" s="165"/>
      <c r="P8" s="42"/>
      <c r="Q8" s="166"/>
      <c r="R8" s="16"/>
    </row>
    <row r="9" spans="1:18" ht="18.75">
      <c r="A9" s="89"/>
      <c r="B9" s="13"/>
      <c r="C9" s="13"/>
      <c r="D9" s="13"/>
      <c r="E9" s="12"/>
      <c r="F9" s="12"/>
      <c r="G9" s="12"/>
      <c r="H9" s="13"/>
      <c r="I9" s="13"/>
      <c r="J9" s="13"/>
      <c r="K9" s="12"/>
      <c r="L9" s="133"/>
      <c r="M9" s="15"/>
      <c r="N9" s="136"/>
      <c r="O9" s="165"/>
      <c r="P9" s="42"/>
      <c r="Q9" s="166"/>
      <c r="R9" s="16"/>
    </row>
    <row r="10" spans="1:18" ht="19.5" thickBot="1">
      <c r="A10" s="89" t="s">
        <v>326</v>
      </c>
      <c r="B10" s="57">
        <v>290.08</v>
      </c>
      <c r="C10" s="66"/>
      <c r="D10" s="57">
        <v>290.08</v>
      </c>
      <c r="E10" s="66"/>
      <c r="F10" s="76">
        <f>B10-D10</f>
        <v>0</v>
      </c>
      <c r="G10" s="72"/>
      <c r="H10" s="57">
        <v>290.08</v>
      </c>
      <c r="I10" s="66"/>
      <c r="J10" s="57">
        <v>290.08</v>
      </c>
      <c r="K10" s="66"/>
      <c r="L10" s="134">
        <f>H10-J10</f>
        <v>0</v>
      </c>
      <c r="M10" s="15"/>
      <c r="N10" s="179" t="s">
        <v>374</v>
      </c>
      <c r="O10" s="48"/>
      <c r="P10" s="48"/>
      <c r="Q10" s="119"/>
      <c r="R10" s="7"/>
    </row>
    <row r="11" spans="1:18" ht="19.5" thickTop="1">
      <c r="A11" s="89"/>
      <c r="B11" s="63"/>
      <c r="C11" s="63"/>
      <c r="D11" s="63"/>
      <c r="E11" s="63"/>
      <c r="F11" s="71"/>
      <c r="G11" s="75"/>
      <c r="H11" s="63"/>
      <c r="I11" s="63"/>
      <c r="J11" s="63"/>
      <c r="K11" s="63"/>
      <c r="L11" s="135"/>
      <c r="M11" s="15"/>
      <c r="N11" s="136" t="s">
        <v>375</v>
      </c>
      <c r="O11" s="47">
        <v>500000</v>
      </c>
      <c r="P11" s="167"/>
      <c r="Q11" s="95">
        <v>500000</v>
      </c>
      <c r="R11" s="7"/>
    </row>
    <row r="12" spans="1:18" ht="18.75">
      <c r="A12" s="89"/>
      <c r="B12" s="63"/>
      <c r="C12" s="63"/>
      <c r="D12" s="63"/>
      <c r="E12" s="63"/>
      <c r="F12" s="71"/>
      <c r="G12" s="75"/>
      <c r="H12" s="63"/>
      <c r="I12" s="63"/>
      <c r="J12" s="63"/>
      <c r="K12" s="63"/>
      <c r="L12" s="135"/>
      <c r="M12" s="15"/>
      <c r="N12" s="136" t="s">
        <v>376</v>
      </c>
      <c r="O12" s="80">
        <v>775000</v>
      </c>
      <c r="P12" s="84"/>
      <c r="Q12" s="117">
        <v>775000</v>
      </c>
      <c r="R12" s="7"/>
    </row>
    <row r="13" spans="1:18" ht="19.5" thickBot="1">
      <c r="A13" s="92" t="s">
        <v>311</v>
      </c>
      <c r="B13" s="84"/>
      <c r="C13" s="29"/>
      <c r="D13" s="84"/>
      <c r="E13" s="29"/>
      <c r="F13" s="84"/>
      <c r="G13" s="136"/>
      <c r="H13" s="84"/>
      <c r="I13" s="29"/>
      <c r="J13" s="84"/>
      <c r="K13" s="29"/>
      <c r="L13" s="137"/>
      <c r="M13" s="15"/>
      <c r="N13" s="136"/>
      <c r="O13" s="57">
        <f>SUM(O11:O12)</f>
        <v>1275000</v>
      </c>
      <c r="P13" s="167"/>
      <c r="Q13" s="168">
        <v>1275000</v>
      </c>
      <c r="R13" s="7"/>
    </row>
    <row r="14" spans="1:18" ht="19.5" thickTop="1">
      <c r="A14" s="92" t="s">
        <v>300</v>
      </c>
      <c r="B14" s="73"/>
      <c r="C14" s="78"/>
      <c r="D14" s="73"/>
      <c r="E14" s="78"/>
      <c r="F14" s="73"/>
      <c r="G14" s="136"/>
      <c r="H14" s="73"/>
      <c r="I14" s="78"/>
      <c r="J14" s="73"/>
      <c r="K14" s="78"/>
      <c r="L14" s="138"/>
      <c r="M14" s="15"/>
      <c r="N14" s="136" t="s">
        <v>312</v>
      </c>
      <c r="O14" s="28"/>
      <c r="P14" s="84"/>
      <c r="Q14" s="107"/>
      <c r="R14" s="21"/>
    </row>
    <row r="15" spans="1:18" ht="18.75">
      <c r="A15" s="139" t="s">
        <v>341</v>
      </c>
      <c r="B15" s="48">
        <v>0.1</v>
      </c>
      <c r="C15" s="48"/>
      <c r="D15" s="140" t="s">
        <v>317</v>
      </c>
      <c r="E15" s="140"/>
      <c r="F15" s="48">
        <f>B15</f>
        <v>0.1</v>
      </c>
      <c r="G15" s="48"/>
      <c r="H15" s="48">
        <v>0.1</v>
      </c>
      <c r="I15" s="48"/>
      <c r="J15" s="140" t="s">
        <v>317</v>
      </c>
      <c r="K15" s="140"/>
      <c r="L15" s="119">
        <f>H15</f>
        <v>0.1</v>
      </c>
      <c r="M15" s="23">
        <f>M14</f>
        <v>0</v>
      </c>
      <c r="N15" s="136" t="s">
        <v>309</v>
      </c>
      <c r="O15" s="28"/>
      <c r="P15" s="84"/>
      <c r="Q15" s="107"/>
      <c r="R15" s="21"/>
    </row>
    <row r="16" spans="1:18" ht="18.75">
      <c r="A16" s="139" t="s">
        <v>315</v>
      </c>
      <c r="B16" s="48">
        <v>1150000</v>
      </c>
      <c r="C16" s="48"/>
      <c r="D16" s="48">
        <v>300069.2589875273</v>
      </c>
      <c r="E16" s="48"/>
      <c r="F16" s="48">
        <f>B16-D16</f>
        <v>849930.7410124727</v>
      </c>
      <c r="G16" s="48"/>
      <c r="H16" s="48">
        <v>1150000</v>
      </c>
      <c r="I16" s="48"/>
      <c r="J16" s="48">
        <v>283562.5825385177</v>
      </c>
      <c r="K16" s="48"/>
      <c r="L16" s="119">
        <f>H16-J16</f>
        <v>866437.4174614823</v>
      </c>
      <c r="M16" s="15"/>
      <c r="N16" s="12" t="s">
        <v>378</v>
      </c>
      <c r="O16" s="48">
        <v>322867.48</v>
      </c>
      <c r="P16" s="48"/>
      <c r="Q16" s="119">
        <v>322867.48</v>
      </c>
      <c r="R16" s="25"/>
    </row>
    <row r="17" spans="1:18" ht="18.75">
      <c r="A17" s="139" t="s">
        <v>319</v>
      </c>
      <c r="B17" s="48">
        <v>1977790.01</v>
      </c>
      <c r="C17" s="48"/>
      <c r="D17" s="48">
        <v>158223.2008</v>
      </c>
      <c r="E17" s="48"/>
      <c r="F17" s="48">
        <f>B17-D17</f>
        <v>1819566.8092</v>
      </c>
      <c r="G17" s="48"/>
      <c r="H17" s="48">
        <v>1977790.01</v>
      </c>
      <c r="I17" s="48"/>
      <c r="J17" s="48">
        <v>118667.4006</v>
      </c>
      <c r="K17" s="48"/>
      <c r="L17" s="119">
        <f>H17-J17</f>
        <v>1859122.6094</v>
      </c>
      <c r="M17" s="15"/>
      <c r="N17" s="77" t="s">
        <v>377</v>
      </c>
      <c r="O17" s="47">
        <f>700000-56000</f>
        <v>644000</v>
      </c>
      <c r="P17" s="48"/>
      <c r="Q17" s="95">
        <v>658000</v>
      </c>
      <c r="R17" s="25"/>
    </row>
    <row r="18" spans="1:18" ht="18.75">
      <c r="A18" s="139" t="s">
        <v>292</v>
      </c>
      <c r="B18" s="48">
        <v>7200</v>
      </c>
      <c r="C18" s="48"/>
      <c r="D18" s="48">
        <v>2954</v>
      </c>
      <c r="E18" s="48"/>
      <c r="F18" s="48">
        <f>B18-D18</f>
        <v>4246</v>
      </c>
      <c r="G18" s="48"/>
      <c r="H18" s="48">
        <v>7200</v>
      </c>
      <c r="I18" s="48"/>
      <c r="J18" s="48">
        <v>2160</v>
      </c>
      <c r="K18" s="48"/>
      <c r="L18" s="119">
        <f>H18-J18</f>
        <v>5040</v>
      </c>
      <c r="M18" s="15"/>
      <c r="N18" s="48" t="s">
        <v>379</v>
      </c>
      <c r="O18" s="80">
        <v>1544.66</v>
      </c>
      <c r="P18" s="167"/>
      <c r="Q18" s="117">
        <v>1544.66</v>
      </c>
      <c r="R18" s="25"/>
    </row>
    <row r="19" spans="1:18" ht="19.5" thickBot="1">
      <c r="A19" s="139" t="s">
        <v>293</v>
      </c>
      <c r="B19" s="48">
        <v>4162.04</v>
      </c>
      <c r="C19" s="48"/>
      <c r="D19" s="48">
        <v>3152.57</v>
      </c>
      <c r="E19" s="48"/>
      <c r="F19" s="48">
        <f>B19-D19</f>
        <v>1009.4699999999998</v>
      </c>
      <c r="G19" s="48"/>
      <c r="H19" s="48">
        <v>4162.04</v>
      </c>
      <c r="I19" s="48"/>
      <c r="J19" s="48">
        <v>2072.61</v>
      </c>
      <c r="K19" s="48"/>
      <c r="L19" s="119">
        <f>H19-J19</f>
        <v>2089.43</v>
      </c>
      <c r="M19" s="15"/>
      <c r="N19" s="77"/>
      <c r="O19" s="57">
        <f>SUM(O16:O18)</f>
        <v>968412.14</v>
      </c>
      <c r="P19" s="84"/>
      <c r="Q19" s="168">
        <v>982412.14</v>
      </c>
      <c r="R19" s="25"/>
    </row>
    <row r="20" spans="1:18" ht="19.5" thickTop="1">
      <c r="A20" s="139" t="s">
        <v>302</v>
      </c>
      <c r="B20" s="48"/>
      <c r="C20" s="48"/>
      <c r="D20" s="48"/>
      <c r="E20" s="48"/>
      <c r="F20" s="48"/>
      <c r="G20" s="48"/>
      <c r="H20" s="48"/>
      <c r="I20" s="48"/>
      <c r="J20" s="48"/>
      <c r="K20" s="48"/>
      <c r="L20" s="119"/>
      <c r="M20" s="15"/>
      <c r="N20" s="36" t="s">
        <v>380</v>
      </c>
      <c r="O20" s="47"/>
      <c r="P20" s="47"/>
      <c r="Q20" s="95"/>
      <c r="R20" s="21"/>
    </row>
    <row r="21" spans="1:18" ht="18.75">
      <c r="A21" s="94" t="s">
        <v>303</v>
      </c>
      <c r="B21" s="47">
        <v>0</v>
      </c>
      <c r="C21" s="47"/>
      <c r="D21" s="54" t="s">
        <v>317</v>
      </c>
      <c r="E21" s="47"/>
      <c r="F21" s="47">
        <f>B21</f>
        <v>0</v>
      </c>
      <c r="G21" s="84"/>
      <c r="H21" s="47">
        <v>0</v>
      </c>
      <c r="I21" s="47"/>
      <c r="J21" s="54" t="s">
        <v>317</v>
      </c>
      <c r="K21" s="47"/>
      <c r="L21" s="95">
        <f>H21</f>
        <v>0</v>
      </c>
      <c r="M21" s="15"/>
      <c r="N21" s="12" t="s">
        <v>359</v>
      </c>
      <c r="O21" s="48">
        <f>-52633.7266490095-2772.56</f>
        <v>-55406.2866490095</v>
      </c>
      <c r="P21" s="65"/>
      <c r="Q21" s="119">
        <v>-118504.08</v>
      </c>
      <c r="R21" s="21"/>
    </row>
    <row r="22" spans="1:18" ht="19.5" thickBot="1">
      <c r="A22" s="92"/>
      <c r="B22" s="33">
        <f>SUM(B15:B21)</f>
        <v>3139152.1500000004</v>
      </c>
      <c r="C22" s="35"/>
      <c r="D22" s="34">
        <f>SUM(D15:D21)</f>
        <v>464399.0297875273</v>
      </c>
      <c r="E22" s="35"/>
      <c r="F22" s="33">
        <f>SUM(F15:F21)</f>
        <v>2674753.120212473</v>
      </c>
      <c r="G22" s="35"/>
      <c r="H22" s="33">
        <f>SUM(H15:H21)</f>
        <v>3139152.1500000004</v>
      </c>
      <c r="I22" s="35"/>
      <c r="J22" s="34">
        <f>SUM(J15:J21)</f>
        <v>406462.5931385177</v>
      </c>
      <c r="K22" s="35"/>
      <c r="L22" s="141">
        <f>SUM(L15:L21)</f>
        <v>2732689.5568614826</v>
      </c>
      <c r="M22" s="15"/>
      <c r="N22" s="12" t="s">
        <v>381</v>
      </c>
      <c r="O22" s="47">
        <v>15827.96</v>
      </c>
      <c r="P22" s="48"/>
      <c r="Q22" s="95">
        <v>15827.96</v>
      </c>
      <c r="R22" s="21"/>
    </row>
    <row r="23" spans="1:19" ht="19.5" thickTop="1">
      <c r="A23" s="92"/>
      <c r="B23" s="35"/>
      <c r="C23" s="35"/>
      <c r="D23" s="35"/>
      <c r="E23" s="35"/>
      <c r="F23" s="35"/>
      <c r="G23" s="35"/>
      <c r="H23" s="35"/>
      <c r="I23" s="35"/>
      <c r="J23" s="35"/>
      <c r="K23" s="35"/>
      <c r="L23" s="96"/>
      <c r="M23" s="15"/>
      <c r="N23" s="12" t="s">
        <v>244</v>
      </c>
      <c r="O23" s="47">
        <f>Q23+Q21</f>
        <v>-204940.77000000028</v>
      </c>
      <c r="P23" s="48"/>
      <c r="Q23" s="95">
        <v>-86436.69000000028</v>
      </c>
      <c r="R23" s="21"/>
      <c r="S23" s="27"/>
    </row>
    <row r="24" spans="1:19" ht="18.75">
      <c r="A24" s="89"/>
      <c r="B24" s="13"/>
      <c r="C24" s="13"/>
      <c r="D24" s="13"/>
      <c r="E24" s="12"/>
      <c r="F24" s="12"/>
      <c r="G24" s="12"/>
      <c r="H24" s="13"/>
      <c r="I24" s="13"/>
      <c r="J24" s="13"/>
      <c r="K24" s="12"/>
      <c r="L24" s="133"/>
      <c r="M24" s="15"/>
      <c r="N24" s="12"/>
      <c r="O24" s="80"/>
      <c r="P24" s="48"/>
      <c r="Q24" s="117"/>
      <c r="R24" s="22"/>
      <c r="S24" s="27"/>
    </row>
    <row r="25" spans="1:18" ht="19.5" thickBot="1">
      <c r="A25" s="142" t="s">
        <v>369</v>
      </c>
      <c r="B25" s="82"/>
      <c r="C25" s="82"/>
      <c r="D25" s="82"/>
      <c r="E25" s="82"/>
      <c r="F25" s="82"/>
      <c r="G25" s="82"/>
      <c r="H25" s="82"/>
      <c r="I25" s="82"/>
      <c r="J25" s="82"/>
      <c r="K25" s="82"/>
      <c r="L25" s="143"/>
      <c r="M25" s="15"/>
      <c r="N25" s="12"/>
      <c r="O25" s="57">
        <f>SUM(O21:O24)</f>
        <v>-244519.0966490098</v>
      </c>
      <c r="P25" s="48"/>
      <c r="Q25" s="168">
        <f>SUM(Q21:Q24)</f>
        <v>-189112.8100000003</v>
      </c>
      <c r="R25" s="21"/>
    </row>
    <row r="26" spans="1:18" ht="19.5" thickTop="1">
      <c r="A26" s="142" t="s">
        <v>370</v>
      </c>
      <c r="B26" s="82"/>
      <c r="C26" s="82"/>
      <c r="D26" s="82"/>
      <c r="E26" s="82"/>
      <c r="F26" s="82"/>
      <c r="G26" s="82"/>
      <c r="H26" s="82"/>
      <c r="I26" s="82"/>
      <c r="J26" s="82"/>
      <c r="K26" s="82"/>
      <c r="L26" s="143"/>
      <c r="M26" s="58"/>
      <c r="N26" s="12"/>
      <c r="O26" s="48"/>
      <c r="P26" s="48"/>
      <c r="Q26" s="119"/>
      <c r="R26" s="9"/>
    </row>
    <row r="27" spans="1:18" ht="18.75">
      <c r="A27" s="139" t="s">
        <v>371</v>
      </c>
      <c r="B27" s="48"/>
      <c r="C27" s="48"/>
      <c r="D27" s="48">
        <v>0</v>
      </c>
      <c r="E27" s="48"/>
      <c r="F27" s="48"/>
      <c r="G27" s="48"/>
      <c r="H27" s="48"/>
      <c r="I27" s="48"/>
      <c r="J27" s="48">
        <v>0</v>
      </c>
      <c r="K27" s="48"/>
      <c r="L27" s="119"/>
      <c r="M27" s="15"/>
      <c r="N27" s="12"/>
      <c r="O27" s="65"/>
      <c r="P27" s="65"/>
      <c r="Q27" s="169"/>
      <c r="R27" s="31"/>
    </row>
    <row r="28" spans="1:18" ht="19.5" thickBot="1">
      <c r="A28" s="89" t="s">
        <v>372</v>
      </c>
      <c r="B28" s="12"/>
      <c r="C28" s="12"/>
      <c r="D28" s="56">
        <v>410.86</v>
      </c>
      <c r="E28" s="12"/>
      <c r="F28" s="48">
        <f>D27:D28</f>
        <v>410.86</v>
      </c>
      <c r="G28" s="12"/>
      <c r="H28" s="12"/>
      <c r="I28" s="12"/>
      <c r="J28" s="56">
        <v>410.86</v>
      </c>
      <c r="K28" s="12"/>
      <c r="L28" s="119">
        <f>J27:J28</f>
        <v>410.86</v>
      </c>
      <c r="M28" s="15"/>
      <c r="N28" s="36" t="s">
        <v>346</v>
      </c>
      <c r="O28" s="83">
        <f>O25+O19+O13</f>
        <v>1998893.0433509902</v>
      </c>
      <c r="P28" s="82"/>
      <c r="Q28" s="170">
        <f>SUM(Q25,Q19,Q13)</f>
        <v>2068299.3299999996</v>
      </c>
      <c r="R28" s="9"/>
    </row>
    <row r="29" spans="1:20" ht="19.5" thickTop="1">
      <c r="A29" s="144"/>
      <c r="B29" s="75"/>
      <c r="C29" s="75"/>
      <c r="D29" s="75"/>
      <c r="E29" s="75"/>
      <c r="F29" s="63"/>
      <c r="G29" s="63"/>
      <c r="H29" s="75"/>
      <c r="I29" s="75"/>
      <c r="J29" s="75"/>
      <c r="K29" s="75"/>
      <c r="L29" s="145"/>
      <c r="M29" s="15"/>
      <c r="N29" s="36"/>
      <c r="O29" s="48"/>
      <c r="P29" s="48"/>
      <c r="Q29" s="119"/>
      <c r="R29" s="26"/>
      <c r="S29" s="27"/>
      <c r="T29" s="205"/>
    </row>
    <row r="30" spans="1:18" ht="19.5" thickBot="1">
      <c r="A30" s="144"/>
      <c r="B30" s="75"/>
      <c r="C30" s="75"/>
      <c r="D30" s="75"/>
      <c r="E30" s="75"/>
      <c r="F30" s="68">
        <f>SUM(F28:F29)</f>
        <v>410.86</v>
      </c>
      <c r="G30" s="63"/>
      <c r="H30" s="75"/>
      <c r="I30" s="75"/>
      <c r="J30" s="75"/>
      <c r="K30" s="75"/>
      <c r="L30" s="146">
        <f>SUM(L28:L29)</f>
        <v>410.86</v>
      </c>
      <c r="M30" s="15"/>
      <c r="N30" s="12"/>
      <c r="O30" s="48"/>
      <c r="P30" s="48"/>
      <c r="Q30" s="119"/>
      <c r="R30" s="30"/>
    </row>
    <row r="31" spans="1:18" ht="19.5" thickTop="1">
      <c r="A31" s="144"/>
      <c r="B31" s="75"/>
      <c r="C31" s="75"/>
      <c r="D31" s="75"/>
      <c r="E31" s="75"/>
      <c r="F31" s="63"/>
      <c r="G31" s="63"/>
      <c r="H31" s="75"/>
      <c r="I31" s="75"/>
      <c r="J31" s="75"/>
      <c r="K31" s="75"/>
      <c r="L31" s="145"/>
      <c r="M31" s="15"/>
      <c r="N31" s="12"/>
      <c r="O31" s="66"/>
      <c r="P31" s="48"/>
      <c r="Q31" s="171"/>
      <c r="R31" s="30"/>
    </row>
    <row r="32" spans="1:18" ht="19.5" thickBot="1">
      <c r="A32" s="92" t="s">
        <v>316</v>
      </c>
      <c r="B32" s="42"/>
      <c r="C32" s="42"/>
      <c r="D32" s="42"/>
      <c r="E32" s="42"/>
      <c r="F32" s="41">
        <f>F22+F30</f>
        <v>2675163.980212473</v>
      </c>
      <c r="G32" s="42"/>
      <c r="H32" s="42"/>
      <c r="I32" s="42"/>
      <c r="J32" s="42"/>
      <c r="K32" s="42"/>
      <c r="L32" s="118">
        <f>L22+L30</f>
        <v>2733100.4168614824</v>
      </c>
      <c r="M32" s="15"/>
      <c r="N32" s="36" t="s">
        <v>294</v>
      </c>
      <c r="O32" s="50"/>
      <c r="P32" s="106"/>
      <c r="Q32" s="101"/>
      <c r="R32" s="30"/>
    </row>
    <row r="33" spans="1:18" ht="19.5" thickTop="1">
      <c r="A33" s="89"/>
      <c r="B33" s="13"/>
      <c r="C33" s="13"/>
      <c r="D33" s="13"/>
      <c r="E33" s="12"/>
      <c r="F33" s="12"/>
      <c r="G33" s="12"/>
      <c r="H33" s="13"/>
      <c r="I33" s="13"/>
      <c r="J33" s="13"/>
      <c r="K33" s="12"/>
      <c r="L33" s="133"/>
      <c r="M33" s="15"/>
      <c r="N33" s="77" t="s">
        <v>295</v>
      </c>
      <c r="O33" s="47">
        <f>1381286.93-12373.57</f>
        <v>1368913.3599999999</v>
      </c>
      <c r="P33" s="47"/>
      <c r="Q33" s="95">
        <v>1365093.27</v>
      </c>
      <c r="R33" s="37"/>
    </row>
    <row r="34" spans="1:18" ht="18.75">
      <c r="A34" s="89"/>
      <c r="B34" s="12"/>
      <c r="C34" s="12"/>
      <c r="D34" s="12"/>
      <c r="E34" s="12"/>
      <c r="F34" s="12"/>
      <c r="G34" s="12"/>
      <c r="H34" s="12"/>
      <c r="I34" s="12"/>
      <c r="J34" s="12"/>
      <c r="K34" s="12"/>
      <c r="L34" s="133"/>
      <c r="M34" s="15"/>
      <c r="N34" s="77" t="s">
        <v>321</v>
      </c>
      <c r="O34" s="47">
        <f>139339.1+5036.2+16199.42+2772.56</f>
        <v>163347.28000000003</v>
      </c>
      <c r="P34" s="47"/>
      <c r="Q34" s="95">
        <v>148481.80000000002</v>
      </c>
      <c r="R34" s="30"/>
    </row>
    <row r="35" spans="1:18" ht="18.75">
      <c r="A35" s="92" t="s">
        <v>310</v>
      </c>
      <c r="B35" s="42"/>
      <c r="C35" s="42"/>
      <c r="D35" s="42"/>
      <c r="E35" s="42"/>
      <c r="F35" s="42"/>
      <c r="G35" s="42"/>
      <c r="H35" s="42"/>
      <c r="I35" s="42"/>
      <c r="J35" s="42"/>
      <c r="K35" s="42"/>
      <c r="L35" s="147"/>
      <c r="M35" s="38"/>
      <c r="N35" s="77" t="s">
        <v>322</v>
      </c>
      <c r="O35" s="47">
        <v>107448.04</v>
      </c>
      <c r="P35" s="47"/>
      <c r="Q35" s="95">
        <v>81213.11</v>
      </c>
      <c r="R35" s="21"/>
    </row>
    <row r="36" spans="1:18" ht="18.75">
      <c r="A36" s="89"/>
      <c r="B36" s="48"/>
      <c r="C36" s="48"/>
      <c r="D36" s="48"/>
      <c r="E36" s="48"/>
      <c r="F36" s="48"/>
      <c r="G36" s="48"/>
      <c r="H36" s="48"/>
      <c r="I36" s="48"/>
      <c r="J36" s="48"/>
      <c r="K36" s="48"/>
      <c r="L36" s="119"/>
      <c r="M36" s="38"/>
      <c r="N36" s="77" t="s">
        <v>342</v>
      </c>
      <c r="O36" s="55">
        <v>35729.75</v>
      </c>
      <c r="P36" s="47"/>
      <c r="Q36" s="149">
        <v>29013.39</v>
      </c>
      <c r="R36" s="21"/>
    </row>
    <row r="37" spans="1:18" ht="19.5" thickBot="1">
      <c r="A37" s="132" t="s">
        <v>327</v>
      </c>
      <c r="B37" s="48"/>
      <c r="C37" s="48"/>
      <c r="D37" s="48"/>
      <c r="E37" s="48"/>
      <c r="F37" s="48"/>
      <c r="G37" s="48"/>
      <c r="H37" s="48"/>
      <c r="I37" s="48"/>
      <c r="J37" s="48"/>
      <c r="K37" s="48"/>
      <c r="L37" s="119"/>
      <c r="M37" s="15"/>
      <c r="N37" s="77"/>
      <c r="O37" s="40">
        <f>SUM(O33:O36)</f>
        <v>1675438.43</v>
      </c>
      <c r="P37" s="82"/>
      <c r="Q37" s="172">
        <f>SUM(Q33:Q36)</f>
        <v>1623801.57</v>
      </c>
      <c r="R37" s="21"/>
    </row>
    <row r="38" spans="1:18" s="59" customFormat="1" ht="20.25" thickBot="1" thickTop="1">
      <c r="A38" s="139" t="s">
        <v>296</v>
      </c>
      <c r="B38" s="48"/>
      <c r="C38" s="48"/>
      <c r="D38" s="48"/>
      <c r="E38" s="48"/>
      <c r="F38" s="48">
        <v>285557.6</v>
      </c>
      <c r="G38" s="48"/>
      <c r="H38" s="48"/>
      <c r="I38" s="48"/>
      <c r="J38" s="48"/>
      <c r="K38" s="48"/>
      <c r="L38" s="119">
        <v>286313.6</v>
      </c>
      <c r="M38" s="53"/>
      <c r="N38" s="82" t="s">
        <v>347</v>
      </c>
      <c r="O38" s="61">
        <f>O43+O37</f>
        <v>1675438.43</v>
      </c>
      <c r="P38" s="66"/>
      <c r="Q38" s="173">
        <f>Q37</f>
        <v>1623801.57</v>
      </c>
      <c r="R38" s="67"/>
    </row>
    <row r="39" spans="1:18" s="59" customFormat="1" ht="19.5" thickTop="1">
      <c r="A39" s="139" t="s">
        <v>352</v>
      </c>
      <c r="B39" s="48"/>
      <c r="C39" s="48"/>
      <c r="D39" s="48"/>
      <c r="E39" s="48"/>
      <c r="F39" s="47">
        <v>359330.47000000003</v>
      </c>
      <c r="G39" s="48"/>
      <c r="H39" s="48"/>
      <c r="I39" s="48"/>
      <c r="J39" s="48"/>
      <c r="K39" s="48"/>
      <c r="L39" s="95">
        <v>359330.47000000003</v>
      </c>
      <c r="M39" s="53"/>
      <c r="N39" s="75"/>
      <c r="O39" s="75"/>
      <c r="P39" s="75"/>
      <c r="Q39" s="156"/>
      <c r="R39" s="67"/>
    </row>
    <row r="40" spans="1:18" s="59" customFormat="1" ht="19.5" thickBot="1">
      <c r="A40" s="89"/>
      <c r="B40" s="12"/>
      <c r="C40" s="12"/>
      <c r="D40" s="12"/>
      <c r="E40" s="12"/>
      <c r="F40" s="60">
        <f>SUM(F38:F39)</f>
        <v>644888.0700000001</v>
      </c>
      <c r="G40" s="12"/>
      <c r="H40" s="12"/>
      <c r="I40" s="12"/>
      <c r="J40" s="12"/>
      <c r="K40" s="12"/>
      <c r="L40" s="148">
        <f>SUM(L38:L39)</f>
        <v>645644.0700000001</v>
      </c>
      <c r="M40" s="53"/>
      <c r="N40" s="75"/>
      <c r="O40" s="75"/>
      <c r="P40" s="75"/>
      <c r="Q40" s="156"/>
      <c r="R40" s="67"/>
    </row>
    <row r="41" spans="1:18" ht="19.5" thickTop="1">
      <c r="A41" s="89"/>
      <c r="B41" s="13"/>
      <c r="C41" s="13"/>
      <c r="D41" s="13"/>
      <c r="E41" s="12"/>
      <c r="F41" s="12"/>
      <c r="G41" s="12"/>
      <c r="H41" s="13"/>
      <c r="I41" s="13"/>
      <c r="J41" s="13"/>
      <c r="K41" s="12"/>
      <c r="L41" s="133"/>
      <c r="M41" s="15"/>
      <c r="N41" s="36"/>
      <c r="O41" s="62"/>
      <c r="P41" s="82"/>
      <c r="Q41" s="153"/>
      <c r="R41" s="21"/>
    </row>
    <row r="42" spans="1:18" ht="18.75">
      <c r="A42" s="139"/>
      <c r="B42" s="48"/>
      <c r="C42" s="48"/>
      <c r="D42" s="48"/>
      <c r="E42" s="48"/>
      <c r="F42" s="47"/>
      <c r="G42" s="48"/>
      <c r="H42" s="48"/>
      <c r="I42" s="48"/>
      <c r="J42" s="48"/>
      <c r="K42" s="48"/>
      <c r="L42" s="95"/>
      <c r="M42" s="15"/>
      <c r="N42" s="72"/>
      <c r="O42" s="48"/>
      <c r="P42" s="48"/>
      <c r="Q42" s="119"/>
      <c r="R42" s="21"/>
    </row>
    <row r="43" spans="1:18" ht="18.75">
      <c r="A43" s="92" t="s">
        <v>301</v>
      </c>
      <c r="B43" s="42"/>
      <c r="C43" s="42"/>
      <c r="D43" s="42"/>
      <c r="E43" s="42"/>
      <c r="F43" s="42"/>
      <c r="G43" s="42"/>
      <c r="H43" s="42"/>
      <c r="I43" s="42"/>
      <c r="J43" s="42"/>
      <c r="K43" s="42"/>
      <c r="L43" s="147"/>
      <c r="M43" s="15"/>
      <c r="N43" s="12"/>
      <c r="O43" s="47"/>
      <c r="P43" s="47"/>
      <c r="Q43" s="95"/>
      <c r="R43" s="21"/>
    </row>
    <row r="44" spans="1:18" ht="18.75">
      <c r="A44" s="94" t="s">
        <v>313</v>
      </c>
      <c r="B44" s="84"/>
      <c r="C44" s="84"/>
      <c r="D44" s="84"/>
      <c r="E44" s="84"/>
      <c r="F44" s="47">
        <v>334318.02</v>
      </c>
      <c r="G44" s="84"/>
      <c r="H44" s="84"/>
      <c r="I44" s="84"/>
      <c r="J44" s="84"/>
      <c r="K44" s="84"/>
      <c r="L44" s="95">
        <v>297831.28</v>
      </c>
      <c r="M44" s="15"/>
      <c r="N44" s="12"/>
      <c r="O44" s="47"/>
      <c r="P44" s="47"/>
      <c r="Q44" s="95"/>
      <c r="R44" s="21"/>
    </row>
    <row r="45" spans="1:18" ht="18.75">
      <c r="A45" s="94" t="s">
        <v>320</v>
      </c>
      <c r="B45" s="84"/>
      <c r="C45" s="84"/>
      <c r="D45" s="84"/>
      <c r="E45" s="84"/>
      <c r="F45" s="55">
        <v>1104.15</v>
      </c>
      <c r="G45" s="84"/>
      <c r="H45" s="84"/>
      <c r="I45" s="84"/>
      <c r="J45" s="84"/>
      <c r="K45" s="84"/>
      <c r="L45" s="149">
        <v>1104.15</v>
      </c>
      <c r="M45" s="15"/>
      <c r="N45" s="12"/>
      <c r="O45" s="48"/>
      <c r="P45" s="48"/>
      <c r="Q45" s="119"/>
      <c r="R45" s="22"/>
    </row>
    <row r="46" spans="1:18" ht="19.5" thickBot="1">
      <c r="A46" s="150"/>
      <c r="B46" s="151"/>
      <c r="C46" s="151"/>
      <c r="D46" s="151"/>
      <c r="E46" s="151"/>
      <c r="F46" s="79">
        <f>SUM(F44:F45)</f>
        <v>335422.17000000004</v>
      </c>
      <c r="G46" s="151"/>
      <c r="H46" s="151"/>
      <c r="I46" s="151"/>
      <c r="J46" s="151"/>
      <c r="K46" s="151"/>
      <c r="L46" s="152">
        <f>SUM(L44:L45)</f>
        <v>298935.43000000005</v>
      </c>
      <c r="M46" s="15"/>
      <c r="N46" s="12"/>
      <c r="O46" s="48"/>
      <c r="P46" s="48"/>
      <c r="Q46" s="119"/>
      <c r="R46" s="21"/>
    </row>
    <row r="47" spans="1:18" ht="19.5" thickTop="1">
      <c r="A47" s="89"/>
      <c r="B47" s="13"/>
      <c r="C47" s="13"/>
      <c r="D47" s="13"/>
      <c r="E47" s="12"/>
      <c r="F47" s="12"/>
      <c r="G47" s="12"/>
      <c r="H47" s="13"/>
      <c r="I47" s="13"/>
      <c r="J47" s="13"/>
      <c r="K47" s="12"/>
      <c r="L47" s="133"/>
      <c r="M47" s="15"/>
      <c r="N47" s="12"/>
      <c r="O47" s="48"/>
      <c r="P47" s="48"/>
      <c r="Q47" s="119"/>
      <c r="R47" s="21"/>
    </row>
    <row r="48" spans="1:18" ht="18.75">
      <c r="A48" s="150"/>
      <c r="B48" s="62"/>
      <c r="C48" s="62"/>
      <c r="D48" s="62"/>
      <c r="E48" s="62"/>
      <c r="F48" s="62"/>
      <c r="G48" s="62"/>
      <c r="H48" s="62"/>
      <c r="I48" s="62"/>
      <c r="J48" s="62"/>
      <c r="K48" s="62"/>
      <c r="L48" s="153"/>
      <c r="N48" s="12"/>
      <c r="O48" s="48"/>
      <c r="P48" s="48"/>
      <c r="Q48" s="119"/>
      <c r="R48" s="21"/>
    </row>
    <row r="49" spans="1:18" ht="19.5" thickBot="1">
      <c r="A49" s="92" t="s">
        <v>314</v>
      </c>
      <c r="B49" s="42"/>
      <c r="C49" s="42"/>
      <c r="D49" s="42"/>
      <c r="E49" s="42"/>
      <c r="F49" s="34">
        <f>F46+F40</f>
        <v>980310.2400000001</v>
      </c>
      <c r="G49" s="42"/>
      <c r="H49" s="42"/>
      <c r="I49" s="42"/>
      <c r="J49" s="42"/>
      <c r="K49" s="42"/>
      <c r="L49" s="154">
        <f>L46+L40</f>
        <v>944579.5000000001</v>
      </c>
      <c r="N49" s="12"/>
      <c r="O49" s="48"/>
      <c r="P49" s="48"/>
      <c r="Q49" s="119"/>
      <c r="R49" s="21"/>
    </row>
    <row r="50" spans="1:18" ht="19.5" thickTop="1">
      <c r="A50" s="89"/>
      <c r="B50" s="12"/>
      <c r="C50" s="12"/>
      <c r="D50" s="12"/>
      <c r="E50" s="12"/>
      <c r="F50" s="12"/>
      <c r="G50" s="12"/>
      <c r="H50" s="12"/>
      <c r="I50" s="12"/>
      <c r="J50" s="12"/>
      <c r="K50" s="12"/>
      <c r="L50" s="133"/>
      <c r="N50" s="12"/>
      <c r="O50" s="48"/>
      <c r="P50" s="48"/>
      <c r="Q50" s="119"/>
      <c r="R50" s="21"/>
    </row>
    <row r="51" spans="1:18" ht="18.75">
      <c r="A51" s="92" t="s">
        <v>328</v>
      </c>
      <c r="B51" s="42"/>
      <c r="C51" s="42"/>
      <c r="D51" s="42"/>
      <c r="E51" s="42"/>
      <c r="F51" s="42"/>
      <c r="G51" s="42"/>
      <c r="H51" s="42"/>
      <c r="I51" s="42"/>
      <c r="J51" s="42"/>
      <c r="K51" s="42"/>
      <c r="L51" s="147"/>
      <c r="N51" s="136" t="s">
        <v>343</v>
      </c>
      <c r="O51" s="48"/>
      <c r="P51" s="84"/>
      <c r="Q51" s="119"/>
      <c r="R51" s="21"/>
    </row>
    <row r="52" spans="1:18" ht="19.5" thickBot="1">
      <c r="A52" s="94" t="s">
        <v>329</v>
      </c>
      <c r="B52" s="71"/>
      <c r="C52" s="71"/>
      <c r="D52" s="71"/>
      <c r="E52" s="71"/>
      <c r="F52" s="34">
        <v>19178.32</v>
      </c>
      <c r="G52" s="71"/>
      <c r="H52" s="71"/>
      <c r="I52" s="71"/>
      <c r="J52" s="71"/>
      <c r="K52" s="71"/>
      <c r="L52" s="154">
        <v>14742.05</v>
      </c>
      <c r="M52" s="12"/>
      <c r="N52" s="12" t="s">
        <v>351</v>
      </c>
      <c r="O52" s="63"/>
      <c r="P52" s="73"/>
      <c r="Q52" s="145"/>
      <c r="R52" s="21"/>
    </row>
    <row r="53" spans="1:18" ht="19.5" thickTop="1">
      <c r="A53" s="103"/>
      <c r="B53" s="73"/>
      <c r="C53" s="73"/>
      <c r="D53" s="73"/>
      <c r="E53" s="73"/>
      <c r="F53" s="69"/>
      <c r="G53" s="73"/>
      <c r="H53" s="73"/>
      <c r="I53" s="73"/>
      <c r="J53" s="73"/>
      <c r="K53" s="73"/>
      <c r="L53" s="155"/>
      <c r="N53" s="29" t="s">
        <v>331</v>
      </c>
      <c r="O53" s="48">
        <v>321.07</v>
      </c>
      <c r="P53" s="48"/>
      <c r="Q53" s="119">
        <v>321.07</v>
      </c>
      <c r="R53" s="21"/>
    </row>
    <row r="54" spans="1:18" ht="19.5" thickBot="1">
      <c r="A54" s="103"/>
      <c r="B54" s="73"/>
      <c r="C54" s="73"/>
      <c r="D54" s="73"/>
      <c r="E54" s="73"/>
      <c r="F54" s="69"/>
      <c r="G54" s="73"/>
      <c r="H54" s="73"/>
      <c r="I54" s="73"/>
      <c r="J54" s="73"/>
      <c r="K54" s="73"/>
      <c r="L54" s="155"/>
      <c r="N54" s="12"/>
      <c r="O54" s="68">
        <f>SUM(O52:O53)</f>
        <v>321.07</v>
      </c>
      <c r="P54" s="66"/>
      <c r="Q54" s="146">
        <v>321.07</v>
      </c>
      <c r="R54" s="21"/>
    </row>
    <row r="55" spans="1:18" ht="19.5" thickTop="1">
      <c r="A55" s="89"/>
      <c r="B55" s="12"/>
      <c r="C55" s="12"/>
      <c r="D55" s="12"/>
      <c r="E55" s="12"/>
      <c r="F55" s="12"/>
      <c r="G55" s="12"/>
      <c r="H55" s="12"/>
      <c r="I55" s="12"/>
      <c r="J55" s="12"/>
      <c r="K55" s="12"/>
      <c r="L55" s="133"/>
      <c r="M55" s="23"/>
      <c r="N55" s="136"/>
      <c r="O55" s="19"/>
      <c r="P55" s="84"/>
      <c r="Q55" s="98"/>
      <c r="R55" s="12"/>
    </row>
    <row r="56" spans="1:19" ht="19.5" thickBot="1">
      <c r="A56" s="92" t="s">
        <v>330</v>
      </c>
      <c r="B56" s="42"/>
      <c r="C56" s="42"/>
      <c r="D56" s="42"/>
      <c r="E56" s="42"/>
      <c r="F56" s="34">
        <f>F10+F32+F49+F52</f>
        <v>3674652.540212473</v>
      </c>
      <c r="G56" s="42"/>
      <c r="H56" s="42"/>
      <c r="I56" s="42"/>
      <c r="J56" s="42"/>
      <c r="K56" s="42"/>
      <c r="L56" s="154">
        <f>L10+L32+L49+L52</f>
        <v>3692421.9668614822</v>
      </c>
      <c r="M56" s="15"/>
      <c r="N56" s="136" t="s">
        <v>348</v>
      </c>
      <c r="O56" s="34">
        <f>O54+O38+O31+O28</f>
        <v>3674652.54335099</v>
      </c>
      <c r="P56" s="84"/>
      <c r="Q56" s="154">
        <f>SUM(Q54,Q38,Q28)</f>
        <v>3692421.9699999997</v>
      </c>
      <c r="R56" s="26"/>
      <c r="S56" s="27"/>
    </row>
    <row r="57" spans="1:18" ht="19.5" thickTop="1">
      <c r="A57" s="89"/>
      <c r="B57" s="12"/>
      <c r="C57" s="12"/>
      <c r="D57" s="12"/>
      <c r="E57" s="12"/>
      <c r="F57" s="12"/>
      <c r="G57" s="12"/>
      <c r="H57" s="13"/>
      <c r="I57" s="13"/>
      <c r="J57" s="13"/>
      <c r="K57" s="12"/>
      <c r="L57" s="133"/>
      <c r="M57" s="15"/>
      <c r="N57" s="12"/>
      <c r="O57" s="174"/>
      <c r="P57" s="48"/>
      <c r="Q57" s="175"/>
      <c r="R57" s="12"/>
    </row>
    <row r="58" spans="1:18" ht="19.5" thickBot="1">
      <c r="A58" s="157"/>
      <c r="B58" s="158"/>
      <c r="C58" s="158"/>
      <c r="D58" s="158"/>
      <c r="E58" s="158"/>
      <c r="F58" s="159"/>
      <c r="G58" s="158"/>
      <c r="H58" s="158"/>
      <c r="I58" s="158"/>
      <c r="J58" s="158"/>
      <c r="K58" s="158"/>
      <c r="L58" s="160"/>
      <c r="M58" s="39"/>
      <c r="N58" s="180"/>
      <c r="O58" s="159"/>
      <c r="P58" s="176"/>
      <c r="Q58" s="160"/>
      <c r="R58" s="22"/>
    </row>
    <row r="59" spans="1:18" ht="18.75">
      <c r="A59" s="124" t="s">
        <v>362</v>
      </c>
      <c r="B59" s="125"/>
      <c r="C59" s="125"/>
      <c r="D59" s="125"/>
      <c r="E59" s="125"/>
      <c r="F59" s="126"/>
      <c r="G59" s="125"/>
      <c r="H59" s="125"/>
      <c r="I59" s="125"/>
      <c r="J59" s="125"/>
      <c r="K59" s="125"/>
      <c r="L59" s="126"/>
      <c r="M59" s="127"/>
      <c r="N59" s="128"/>
      <c r="O59" s="126"/>
      <c r="P59" s="129"/>
      <c r="Q59" s="130"/>
      <c r="R59" s="22"/>
    </row>
    <row r="60" spans="1:18" ht="19.5" thickBot="1">
      <c r="A60" s="89"/>
      <c r="B60" s="12"/>
      <c r="C60" s="12"/>
      <c r="D60" s="12"/>
      <c r="E60" s="12"/>
      <c r="F60" s="12"/>
      <c r="G60" s="12"/>
      <c r="H60" s="13"/>
      <c r="I60" s="13"/>
      <c r="J60" s="13"/>
      <c r="K60" s="12"/>
      <c r="L60" s="12"/>
      <c r="M60" s="24"/>
      <c r="N60" s="12"/>
      <c r="O60" s="48"/>
      <c r="P60" s="48"/>
      <c r="Q60" s="119"/>
      <c r="R60" s="22"/>
    </row>
    <row r="61" spans="1:18" ht="18.75">
      <c r="A61" s="231" t="s">
        <v>338</v>
      </c>
      <c r="B61" s="232"/>
      <c r="C61" s="232"/>
      <c r="D61" s="232"/>
      <c r="E61" s="232"/>
      <c r="F61" s="232"/>
      <c r="G61" s="232"/>
      <c r="H61" s="232"/>
      <c r="I61" s="232"/>
      <c r="J61" s="232"/>
      <c r="K61" s="232"/>
      <c r="L61" s="233"/>
      <c r="M61" s="24"/>
      <c r="N61" s="209" t="s">
        <v>332</v>
      </c>
      <c r="O61" s="209"/>
      <c r="P61" s="209"/>
      <c r="Q61" s="210"/>
      <c r="R61" s="22"/>
    </row>
    <row r="62" spans="1:18" ht="18.75">
      <c r="A62" s="234" t="s">
        <v>282</v>
      </c>
      <c r="B62" s="235"/>
      <c r="C62" s="235"/>
      <c r="D62" s="235"/>
      <c r="E62" s="235"/>
      <c r="F62" s="235"/>
      <c r="G62" s="235"/>
      <c r="H62" s="235"/>
      <c r="I62" s="235"/>
      <c r="J62" s="235"/>
      <c r="K62" s="235"/>
      <c r="L62" s="236"/>
      <c r="M62" s="15"/>
      <c r="N62" s="24"/>
      <c r="O62" s="114" t="s">
        <v>298</v>
      </c>
      <c r="P62" s="48"/>
      <c r="Q62" s="115" t="s">
        <v>298</v>
      </c>
      <c r="R62" s="12"/>
    </row>
    <row r="63" spans="1:18" ht="18.75">
      <c r="A63" s="89"/>
      <c r="B63" s="43" t="s">
        <v>290</v>
      </c>
      <c r="C63" s="43"/>
      <c r="D63" s="90"/>
      <c r="E63" s="90"/>
      <c r="F63" s="8"/>
      <c r="G63" s="8"/>
      <c r="H63" s="43" t="s">
        <v>290</v>
      </c>
      <c r="I63" s="43"/>
      <c r="J63" s="43" t="s">
        <v>290</v>
      </c>
      <c r="K63" s="90"/>
      <c r="L63" s="91"/>
      <c r="M63" s="7"/>
      <c r="N63" s="24"/>
      <c r="O63" s="85" t="s">
        <v>299</v>
      </c>
      <c r="P63" s="86"/>
      <c r="Q63" s="116" t="s">
        <v>336</v>
      </c>
      <c r="R63" s="12"/>
    </row>
    <row r="64" spans="1:18" ht="18.75">
      <c r="A64" s="89"/>
      <c r="B64" s="43"/>
      <c r="C64" s="43"/>
      <c r="D64" s="90"/>
      <c r="E64" s="90"/>
      <c r="F64" s="8"/>
      <c r="G64" s="8"/>
      <c r="H64" s="43"/>
      <c r="I64" s="43"/>
      <c r="J64" s="43"/>
      <c r="K64" s="90"/>
      <c r="L64" s="91"/>
      <c r="M64" s="7"/>
      <c r="N64" s="24"/>
      <c r="O64" s="85" t="s">
        <v>368</v>
      </c>
      <c r="P64" s="86"/>
      <c r="Q64" s="116" t="s">
        <v>364</v>
      </c>
      <c r="R64" s="44"/>
    </row>
    <row r="65" spans="1:18" ht="18.75">
      <c r="A65" s="89"/>
      <c r="B65" s="219" t="s">
        <v>367</v>
      </c>
      <c r="C65" s="219"/>
      <c r="D65" s="212"/>
      <c r="E65" s="212"/>
      <c r="F65" s="212"/>
      <c r="G65" s="8"/>
      <c r="H65" s="219" t="s">
        <v>385</v>
      </c>
      <c r="I65" s="219"/>
      <c r="J65" s="212"/>
      <c r="K65" s="212"/>
      <c r="L65" s="213"/>
      <c r="M65" s="7"/>
      <c r="N65" s="70" t="s">
        <v>360</v>
      </c>
      <c r="O65" s="48">
        <f>F95</f>
        <v>-52633.7266490095</v>
      </c>
      <c r="P65" s="28"/>
      <c r="Q65" s="95">
        <f>-(118504.08)</f>
        <v>-118504.08</v>
      </c>
      <c r="R65" s="46"/>
    </row>
    <row r="66" spans="1:18" ht="18.75">
      <c r="A66" s="92" t="s">
        <v>304</v>
      </c>
      <c r="B66" s="90"/>
      <c r="C66" s="8"/>
      <c r="D66" s="30"/>
      <c r="E66" s="30"/>
      <c r="F66" s="18"/>
      <c r="G66" s="18"/>
      <c r="H66" s="90"/>
      <c r="I66" s="8"/>
      <c r="J66" s="30"/>
      <c r="K66" s="30"/>
      <c r="L66" s="93"/>
      <c r="M66" s="21"/>
      <c r="N66" s="12" t="s">
        <v>361</v>
      </c>
      <c r="O66" s="17">
        <f>Q71</f>
        <v>-189112.8100000003</v>
      </c>
      <c r="P66" s="20"/>
      <c r="Q66" s="117">
        <v>-70608.73000000027</v>
      </c>
      <c r="R66" s="18"/>
    </row>
    <row r="67" spans="1:18" ht="19.5" thickBot="1">
      <c r="A67" s="94" t="s">
        <v>373</v>
      </c>
      <c r="B67" s="12"/>
      <c r="C67" s="8"/>
      <c r="D67" s="13"/>
      <c r="E67" s="47"/>
      <c r="F67" s="47">
        <v>134933.98</v>
      </c>
      <c r="G67" s="47"/>
      <c r="H67" s="12"/>
      <c r="I67" s="8"/>
      <c r="J67" s="13"/>
      <c r="K67" s="47"/>
      <c r="L67" s="95">
        <v>163342.67</v>
      </c>
      <c r="M67" s="21"/>
      <c r="N67" s="181" t="s">
        <v>363</v>
      </c>
      <c r="O67" s="64">
        <f>SUM(O65:O66)</f>
        <v>-241746.5366490098</v>
      </c>
      <c r="P67" s="20"/>
      <c r="Q67" s="118">
        <f>SUM(Q65:Q66)</f>
        <v>-189112.8100000003</v>
      </c>
      <c r="R67" s="8"/>
    </row>
    <row r="68" spans="1:18" ht="19.5" thickTop="1">
      <c r="A68" s="92" t="s">
        <v>305</v>
      </c>
      <c r="B68" s="49"/>
      <c r="C68" s="49"/>
      <c r="D68" s="49"/>
      <c r="E68" s="49"/>
      <c r="F68" s="35"/>
      <c r="G68" s="35"/>
      <c r="H68" s="49"/>
      <c r="I68" s="49"/>
      <c r="J68" s="49"/>
      <c r="K68" s="49"/>
      <c r="L68" s="96"/>
      <c r="M68" s="21"/>
      <c r="N68" s="72" t="s">
        <v>241</v>
      </c>
      <c r="O68" s="48">
        <v>2772.56</v>
      </c>
      <c r="P68" s="48"/>
      <c r="Q68" s="119">
        <v>0</v>
      </c>
      <c r="R68" s="8"/>
    </row>
    <row r="69" spans="1:18" ht="18.75">
      <c r="A69" s="94" t="s">
        <v>306</v>
      </c>
      <c r="B69" s="49"/>
      <c r="C69" s="49"/>
      <c r="D69" s="49"/>
      <c r="E69" s="49"/>
      <c r="F69" s="185">
        <v>199664.6066490095</v>
      </c>
      <c r="G69" s="50"/>
      <c r="H69" s="49"/>
      <c r="I69" s="49"/>
      <c r="J69" s="49"/>
      <c r="K69" s="49"/>
      <c r="L69" s="97">
        <f>294530.24</f>
        <v>294530.24</v>
      </c>
      <c r="M69" s="22"/>
      <c r="N69" s="12" t="s">
        <v>242</v>
      </c>
      <c r="O69" s="48">
        <v>0</v>
      </c>
      <c r="P69" s="20"/>
      <c r="Q69" s="98">
        <v>0</v>
      </c>
      <c r="R69" s="8"/>
    </row>
    <row r="70" spans="1:19" ht="18.75">
      <c r="A70" s="92" t="s">
        <v>354</v>
      </c>
      <c r="B70" s="35"/>
      <c r="C70" s="35"/>
      <c r="D70" s="35"/>
      <c r="E70" s="35"/>
      <c r="F70" s="19">
        <f>F67-F69</f>
        <v>-64730.6266490095</v>
      </c>
      <c r="G70" s="35"/>
      <c r="H70" s="35"/>
      <c r="I70" s="35"/>
      <c r="J70" s="35"/>
      <c r="K70" s="35"/>
      <c r="L70" s="98">
        <f>L67-L69</f>
        <v>-131187.56999999998</v>
      </c>
      <c r="M70" s="22"/>
      <c r="N70" s="12" t="s">
        <v>243</v>
      </c>
      <c r="O70" s="48">
        <v>0</v>
      </c>
      <c r="P70" s="48"/>
      <c r="Q70" s="119">
        <v>0</v>
      </c>
      <c r="R70" s="22"/>
      <c r="S70" s="27"/>
    </row>
    <row r="71" spans="1:18" ht="18.75">
      <c r="A71" s="92" t="s">
        <v>307</v>
      </c>
      <c r="B71" s="35"/>
      <c r="C71" s="35"/>
      <c r="D71" s="35"/>
      <c r="E71" s="35"/>
      <c r="F71" s="35"/>
      <c r="G71" s="35"/>
      <c r="H71" s="35"/>
      <c r="I71" s="35"/>
      <c r="J71" s="35"/>
      <c r="K71" s="35"/>
      <c r="L71" s="96"/>
      <c r="M71" s="21"/>
      <c r="N71" s="72" t="s">
        <v>247</v>
      </c>
      <c r="O71" s="190">
        <f>O67-O68</f>
        <v>-244519.0966490098</v>
      </c>
      <c r="P71" s="66"/>
      <c r="Q71" s="191">
        <f>SUM(Q67,-Q68)</f>
        <v>-189112.8100000003</v>
      </c>
      <c r="R71" s="22"/>
    </row>
    <row r="72" spans="1:18" ht="18.75">
      <c r="A72" s="94" t="s">
        <v>334</v>
      </c>
      <c r="B72" s="35"/>
      <c r="C72" s="35"/>
      <c r="D72" s="71"/>
      <c r="E72" s="35"/>
      <c r="F72" s="17">
        <v>0</v>
      </c>
      <c r="G72" s="50"/>
      <c r="H72" s="35"/>
      <c r="I72" s="35"/>
      <c r="J72" s="71"/>
      <c r="K72" s="35"/>
      <c r="L72" s="99">
        <v>0</v>
      </c>
      <c r="M72" s="21"/>
      <c r="N72" s="12"/>
      <c r="O72" s="48"/>
      <c r="P72" s="48"/>
      <c r="Q72" s="119"/>
      <c r="R72" s="22"/>
    </row>
    <row r="73" spans="1:17" ht="18.75">
      <c r="A73" s="92" t="s">
        <v>308</v>
      </c>
      <c r="B73" s="35"/>
      <c r="C73" s="35"/>
      <c r="D73" s="35"/>
      <c r="E73" s="35"/>
      <c r="F73" s="186">
        <f>F70+F72</f>
        <v>-64730.6266490095</v>
      </c>
      <c r="G73" s="35"/>
      <c r="H73" s="35"/>
      <c r="I73" s="35"/>
      <c r="J73" s="35"/>
      <c r="K73" s="35"/>
      <c r="L73" s="100">
        <f>L70+L72</f>
        <v>-131187.56999999998</v>
      </c>
      <c r="M73" s="21"/>
      <c r="N73" s="12"/>
      <c r="O73" s="48"/>
      <c r="P73" s="48"/>
      <c r="Q73" s="119"/>
    </row>
    <row r="74" spans="1:17" ht="18.75">
      <c r="A74" s="92" t="s">
        <v>335</v>
      </c>
      <c r="B74" s="12"/>
      <c r="C74" s="12"/>
      <c r="D74" s="50">
        <v>0</v>
      </c>
      <c r="E74" s="50"/>
      <c r="F74" s="50"/>
      <c r="G74" s="50"/>
      <c r="H74" s="12"/>
      <c r="I74" s="12"/>
      <c r="J74" s="50">
        <v>0</v>
      </c>
      <c r="K74" s="50"/>
      <c r="L74" s="101"/>
      <c r="M74" s="21"/>
      <c r="N74" s="182" t="s">
        <v>245</v>
      </c>
      <c r="O74" s="48"/>
      <c r="P74" s="48"/>
      <c r="Q74" s="119"/>
    </row>
    <row r="75" spans="1:17" ht="18.75">
      <c r="A75" s="94" t="s">
        <v>353</v>
      </c>
      <c r="B75" s="12"/>
      <c r="C75" s="12"/>
      <c r="D75" s="56">
        <v>0</v>
      </c>
      <c r="E75" s="56"/>
      <c r="F75" s="56">
        <f>SUM(D74:D75)</f>
        <v>0</v>
      </c>
      <c r="G75" s="50"/>
      <c r="H75" s="12"/>
      <c r="I75" s="12"/>
      <c r="J75" s="56">
        <v>0</v>
      </c>
      <c r="K75" s="56"/>
      <c r="L75" s="102">
        <f>SUM(J74:J75)</f>
        <v>0</v>
      </c>
      <c r="M75" s="21"/>
      <c r="N75" s="12"/>
      <c r="O75" s="48"/>
      <c r="P75" s="48"/>
      <c r="Q75" s="119"/>
    </row>
    <row r="76" spans="1:17" ht="18.75">
      <c r="A76" s="92" t="s">
        <v>355</v>
      </c>
      <c r="B76" s="50"/>
      <c r="C76" s="50"/>
      <c r="D76" s="50"/>
      <c r="E76" s="50"/>
      <c r="F76" s="35">
        <f>F73-F75</f>
        <v>-64730.6266490095</v>
      </c>
      <c r="G76" s="35"/>
      <c r="H76" s="50"/>
      <c r="I76" s="50"/>
      <c r="J76" s="50"/>
      <c r="K76" s="50"/>
      <c r="L76" s="96">
        <f>L73-L75</f>
        <v>-131187.56999999998</v>
      </c>
      <c r="M76" s="21"/>
      <c r="N76" s="182" t="s">
        <v>382</v>
      </c>
      <c r="O76" s="48"/>
      <c r="P76" s="48"/>
      <c r="Q76" s="119"/>
    </row>
    <row r="77" spans="1:17" ht="18.75">
      <c r="A77" s="92" t="s">
        <v>307</v>
      </c>
      <c r="B77" s="50"/>
      <c r="C77" s="50"/>
      <c r="D77" s="50"/>
      <c r="E77" s="50"/>
      <c r="F77" s="35"/>
      <c r="G77" s="35"/>
      <c r="H77" s="50"/>
      <c r="I77" s="50"/>
      <c r="J77" s="50"/>
      <c r="K77" s="50"/>
      <c r="L77" s="96"/>
      <c r="M77" s="21"/>
      <c r="N77" s="182"/>
      <c r="O77" s="48"/>
      <c r="P77" s="48"/>
      <c r="Q77" s="119"/>
    </row>
    <row r="78" spans="1:17" ht="18.75">
      <c r="A78" s="103" t="s">
        <v>333</v>
      </c>
      <c r="B78" s="12"/>
      <c r="C78" s="12"/>
      <c r="D78" s="47">
        <v>0</v>
      </c>
      <c r="E78" s="50"/>
      <c r="F78" s="35"/>
      <c r="G78" s="35"/>
      <c r="H78" s="12"/>
      <c r="I78" s="12"/>
      <c r="J78" s="47">
        <v>0</v>
      </c>
      <c r="K78" s="50"/>
      <c r="L78" s="96"/>
      <c r="M78" s="21"/>
      <c r="N78" s="81"/>
      <c r="O78" s="182"/>
      <c r="P78" s="182"/>
      <c r="Q78" s="183"/>
    </row>
    <row r="79" spans="1:17" ht="18.75">
      <c r="A79" s="92" t="s">
        <v>323</v>
      </c>
      <c r="B79" s="12"/>
      <c r="C79" s="12"/>
      <c r="D79" s="50"/>
      <c r="E79" s="50"/>
      <c r="F79" s="35"/>
      <c r="G79" s="35"/>
      <c r="H79" s="12"/>
      <c r="I79" s="12"/>
      <c r="J79" s="50"/>
      <c r="K79" s="50"/>
      <c r="L79" s="96"/>
      <c r="M79" s="21"/>
      <c r="N79" s="81"/>
      <c r="O79" s="48"/>
      <c r="P79" s="48"/>
      <c r="Q79" s="116"/>
    </row>
    <row r="80" spans="1:17" ht="18.75">
      <c r="A80" s="103" t="s">
        <v>349</v>
      </c>
      <c r="B80" s="12"/>
      <c r="C80" s="12"/>
      <c r="D80" s="50">
        <v>0</v>
      </c>
      <c r="E80" s="50"/>
      <c r="F80" s="35"/>
      <c r="G80" s="35"/>
      <c r="H80" s="12"/>
      <c r="I80" s="12"/>
      <c r="J80" s="50">
        <v>0</v>
      </c>
      <c r="K80" s="50"/>
      <c r="L80" s="96"/>
      <c r="M80" s="21"/>
      <c r="N80" s="182" t="s">
        <v>383</v>
      </c>
      <c r="O80" s="81"/>
      <c r="P80" s="120"/>
      <c r="Q80" s="116"/>
    </row>
    <row r="81" spans="1:17" ht="18.75">
      <c r="A81" s="103" t="s">
        <v>324</v>
      </c>
      <c r="B81" s="12"/>
      <c r="C81" s="12"/>
      <c r="D81" s="56">
        <v>0</v>
      </c>
      <c r="E81" s="50"/>
      <c r="F81" s="187">
        <f>D78-D80-D81</f>
        <v>0</v>
      </c>
      <c r="G81" s="35"/>
      <c r="H81" s="12"/>
      <c r="I81" s="12"/>
      <c r="J81" s="56">
        <v>0</v>
      </c>
      <c r="K81" s="50"/>
      <c r="L81" s="104">
        <f>J78-J80-J81</f>
        <v>0</v>
      </c>
      <c r="M81" s="21"/>
      <c r="N81" s="74"/>
      <c r="O81" s="81"/>
      <c r="P81" s="120"/>
      <c r="Q81" s="119"/>
    </row>
    <row r="82" spans="1:17" ht="18.75">
      <c r="A82" s="92" t="s">
        <v>356</v>
      </c>
      <c r="B82" s="50"/>
      <c r="C82" s="50"/>
      <c r="D82" s="50"/>
      <c r="E82" s="50"/>
      <c r="F82" s="35">
        <f>SUM(F76:F81)</f>
        <v>-64730.6266490095</v>
      </c>
      <c r="G82" s="35"/>
      <c r="H82" s="50"/>
      <c r="I82" s="50"/>
      <c r="J82" s="50"/>
      <c r="K82" s="50"/>
      <c r="L82" s="96">
        <f>SUM(L76:L81)</f>
        <v>-131187.56999999998</v>
      </c>
      <c r="M82" s="21"/>
      <c r="N82" s="51"/>
      <c r="O82" s="51"/>
      <c r="P82" s="85"/>
      <c r="Q82" s="98"/>
    </row>
    <row r="83" spans="1:17" ht="18.75">
      <c r="A83" s="92" t="s">
        <v>337</v>
      </c>
      <c r="B83" s="50"/>
      <c r="C83" s="50"/>
      <c r="D83" s="50"/>
      <c r="E83" s="50"/>
      <c r="F83" s="50"/>
      <c r="G83" s="50"/>
      <c r="H83" s="50"/>
      <c r="I83" s="50"/>
      <c r="J83" s="50"/>
      <c r="K83" s="50"/>
      <c r="L83" s="101"/>
      <c r="M83" s="21"/>
      <c r="O83" s="182"/>
      <c r="P83" s="182"/>
      <c r="Q83" s="183"/>
    </row>
    <row r="84" spans="1:18" ht="18.75">
      <c r="A84" s="94" t="s">
        <v>345</v>
      </c>
      <c r="B84" s="50"/>
      <c r="C84" s="50"/>
      <c r="D84" s="50">
        <v>14000</v>
      </c>
      <c r="E84" s="50"/>
      <c r="F84" s="50"/>
      <c r="G84" s="50"/>
      <c r="H84" s="50"/>
      <c r="I84" s="50"/>
      <c r="J84" s="50">
        <v>14000</v>
      </c>
      <c r="K84" s="50"/>
      <c r="L84" s="101"/>
      <c r="M84" s="21"/>
      <c r="O84" s="182"/>
      <c r="P84" s="182"/>
      <c r="Q84" s="116"/>
      <c r="R84" s="45"/>
    </row>
    <row r="85" spans="1:18" ht="18.75">
      <c r="A85" s="94" t="s">
        <v>344</v>
      </c>
      <c r="B85" s="50"/>
      <c r="C85" s="50"/>
      <c r="D85" s="50">
        <v>0</v>
      </c>
      <c r="E85" s="50"/>
      <c r="F85" s="50"/>
      <c r="G85" s="50"/>
      <c r="H85" s="50"/>
      <c r="I85" s="50"/>
      <c r="J85" s="50">
        <v>0</v>
      </c>
      <c r="K85" s="50"/>
      <c r="L85" s="101"/>
      <c r="M85" s="21"/>
      <c r="N85" s="182" t="s">
        <v>246</v>
      </c>
      <c r="O85" s="81"/>
      <c r="P85" s="81"/>
      <c r="Q85" s="119"/>
      <c r="R85" s="45"/>
    </row>
    <row r="86" spans="1:18" ht="18.75">
      <c r="A86" s="94" t="s">
        <v>350</v>
      </c>
      <c r="B86" s="50"/>
      <c r="C86" s="50"/>
      <c r="D86" s="56">
        <v>0</v>
      </c>
      <c r="E86" s="50"/>
      <c r="F86" s="50"/>
      <c r="G86" s="50"/>
      <c r="H86" s="50"/>
      <c r="I86" s="50"/>
      <c r="J86" s="56">
        <v>0</v>
      </c>
      <c r="K86" s="50"/>
      <c r="L86" s="101"/>
      <c r="M86" s="21"/>
      <c r="O86" s="81"/>
      <c r="P86" s="81"/>
      <c r="Q86" s="116"/>
      <c r="R86" s="45"/>
    </row>
    <row r="87" spans="1:18" ht="18.75">
      <c r="A87" s="94"/>
      <c r="B87" s="50"/>
      <c r="C87" s="50"/>
      <c r="D87" s="50">
        <f>SUM(D84:D86)</f>
        <v>14000</v>
      </c>
      <c r="E87" s="50"/>
      <c r="F87" s="50"/>
      <c r="G87" s="50"/>
      <c r="H87" s="50"/>
      <c r="I87" s="50"/>
      <c r="J87" s="50">
        <f>SUM(J84:J86)</f>
        <v>14000</v>
      </c>
      <c r="K87" s="50"/>
      <c r="L87" s="101"/>
      <c r="M87" s="21"/>
      <c r="O87" s="182"/>
      <c r="P87" s="182"/>
      <c r="Q87" s="183"/>
      <c r="R87" s="45"/>
    </row>
    <row r="88" spans="1:18" ht="18.75">
      <c r="A88" s="92" t="s">
        <v>289</v>
      </c>
      <c r="B88" s="105"/>
      <c r="C88" s="105"/>
      <c r="D88" s="50"/>
      <c r="E88" s="50"/>
      <c r="F88" s="50"/>
      <c r="G88" s="50"/>
      <c r="H88" s="105"/>
      <c r="I88" s="105"/>
      <c r="J88" s="50"/>
      <c r="K88" s="50"/>
      <c r="L88" s="101"/>
      <c r="M88" s="21"/>
      <c r="O88" s="87"/>
      <c r="P88" s="85"/>
      <c r="Q88" s="119"/>
      <c r="R88" s="45"/>
    </row>
    <row r="89" spans="1:18" ht="18.75">
      <c r="A89" s="94" t="s">
        <v>284</v>
      </c>
      <c r="B89" s="50">
        <v>1903.1</v>
      </c>
      <c r="C89" s="12"/>
      <c r="D89" s="12"/>
      <c r="E89" s="50"/>
      <c r="F89" s="50"/>
      <c r="G89" s="50"/>
      <c r="H89" s="50">
        <v>1316.51</v>
      </c>
      <c r="I89" s="12"/>
      <c r="J89" s="12"/>
      <c r="K89" s="50"/>
      <c r="L89" s="101"/>
      <c r="M89" s="21"/>
      <c r="O89" s="51"/>
      <c r="P89" s="51"/>
      <c r="Q89" s="119"/>
      <c r="R89" s="45"/>
    </row>
    <row r="90" spans="1:18" ht="18.75">
      <c r="A90" s="94" t="s">
        <v>283</v>
      </c>
      <c r="B90" s="55">
        <v>0</v>
      </c>
      <c r="C90" s="48"/>
      <c r="D90" s="17">
        <f>B89+B90</f>
        <v>1903.1</v>
      </c>
      <c r="E90" s="50"/>
      <c r="F90" s="187">
        <f>D87-D90</f>
        <v>12096.9</v>
      </c>
      <c r="G90" s="50"/>
      <c r="H90" s="55">
        <v>0</v>
      </c>
      <c r="I90" s="48"/>
      <c r="J90" s="17">
        <f>H89+H90</f>
        <v>1316.51</v>
      </c>
      <c r="K90" s="50"/>
      <c r="L90" s="104">
        <f>J87-J90</f>
        <v>12683.49</v>
      </c>
      <c r="M90" s="21"/>
      <c r="O90" s="85"/>
      <c r="P90" s="85"/>
      <c r="Q90" s="119"/>
      <c r="R90" s="45"/>
    </row>
    <row r="91" spans="1:18" ht="18.75">
      <c r="A91" s="92" t="s">
        <v>357</v>
      </c>
      <c r="B91" s="106"/>
      <c r="C91" s="106"/>
      <c r="D91" s="35"/>
      <c r="E91" s="35"/>
      <c r="F91" s="35">
        <v>0</v>
      </c>
      <c r="G91" s="35"/>
      <c r="H91" s="106"/>
      <c r="I91" s="106"/>
      <c r="J91" s="35"/>
      <c r="K91" s="35"/>
      <c r="L91" s="96">
        <v>0</v>
      </c>
      <c r="M91" s="21"/>
      <c r="N91" s="51"/>
      <c r="O91" s="85"/>
      <c r="P91" s="85"/>
      <c r="Q91" s="116"/>
      <c r="R91" s="45"/>
    </row>
    <row r="92" spans="1:18" ht="18.75">
      <c r="A92" s="92" t="s">
        <v>289</v>
      </c>
      <c r="B92" s="28"/>
      <c r="C92" s="28"/>
      <c r="D92" s="28"/>
      <c r="E92" s="28"/>
      <c r="F92" s="28"/>
      <c r="G92" s="28"/>
      <c r="H92" s="28"/>
      <c r="I92" s="28"/>
      <c r="J92" s="28"/>
      <c r="K92" s="28"/>
      <c r="L92" s="107"/>
      <c r="M92" s="21"/>
      <c r="N92" s="51"/>
      <c r="O92" s="85"/>
      <c r="P92" s="85"/>
      <c r="Q92" s="116"/>
      <c r="R92" s="45"/>
    </row>
    <row r="93" spans="1:18" ht="18.75">
      <c r="A93" s="94" t="s">
        <v>339</v>
      </c>
      <c r="B93" s="12"/>
      <c r="C93" s="12"/>
      <c r="D93" s="28">
        <v>56062.48</v>
      </c>
      <c r="E93" s="28"/>
      <c r="F93" s="28"/>
      <c r="G93" s="28"/>
      <c r="H93" s="12"/>
      <c r="I93" s="12"/>
      <c r="J93" s="28">
        <v>108857.781124431</v>
      </c>
      <c r="K93" s="28"/>
      <c r="L93" s="107"/>
      <c r="M93" s="21"/>
      <c r="N93" s="216"/>
      <c r="O93" s="216"/>
      <c r="P93" s="120"/>
      <c r="Q93" s="116"/>
      <c r="R93" s="45"/>
    </row>
    <row r="94" spans="1:18" ht="18.75">
      <c r="A94" s="94" t="s">
        <v>340</v>
      </c>
      <c r="B94" s="12"/>
      <c r="C94" s="12"/>
      <c r="D94" s="28">
        <v>-56062.48</v>
      </c>
      <c r="E94" s="28"/>
      <c r="F94" s="188">
        <f>SUM(D93:D94)</f>
        <v>0</v>
      </c>
      <c r="G94" s="20"/>
      <c r="H94" s="12"/>
      <c r="I94" s="12"/>
      <c r="J94" s="32">
        <v>-108857.781124431</v>
      </c>
      <c r="K94" s="28"/>
      <c r="L94" s="108">
        <f>SUM(J93:J94)</f>
        <v>0</v>
      </c>
      <c r="M94" s="21"/>
      <c r="N94" s="219"/>
      <c r="O94" s="219"/>
      <c r="P94" s="219"/>
      <c r="Q94" s="119"/>
      <c r="R94" s="45"/>
    </row>
    <row r="95" spans="1:18" ht="19.5" thickBot="1">
      <c r="A95" s="92" t="s">
        <v>358</v>
      </c>
      <c r="B95" s="48"/>
      <c r="C95" s="48"/>
      <c r="D95" s="28"/>
      <c r="E95" s="28"/>
      <c r="F95" s="189">
        <f>F82+F90+F94</f>
        <v>-52633.7266490095</v>
      </c>
      <c r="G95" s="19"/>
      <c r="H95" s="48"/>
      <c r="I95" s="48"/>
      <c r="J95" s="28"/>
      <c r="K95" s="28"/>
      <c r="L95" s="109">
        <f>L82+L90+L94</f>
        <v>-118504.07999999997</v>
      </c>
      <c r="M95" s="21"/>
      <c r="N95" s="52"/>
      <c r="O95" s="88"/>
      <c r="P95" s="48"/>
      <c r="Q95" s="121"/>
      <c r="R95" s="44"/>
    </row>
    <row r="96" spans="1:18" ht="20.25" thickBot="1" thickTop="1">
      <c r="A96" s="110"/>
      <c r="B96" s="111"/>
      <c r="C96" s="111"/>
      <c r="D96" s="111"/>
      <c r="E96" s="111"/>
      <c r="F96" s="111"/>
      <c r="G96" s="111"/>
      <c r="H96" s="112"/>
      <c r="I96" s="112"/>
      <c r="J96" s="112"/>
      <c r="K96" s="111"/>
      <c r="L96" s="113"/>
      <c r="M96" s="21"/>
      <c r="N96" s="215"/>
      <c r="O96" s="215"/>
      <c r="P96" s="122"/>
      <c r="Q96" s="123"/>
      <c r="R96" s="45"/>
    </row>
    <row r="97" spans="1:18" ht="18.75">
      <c r="A97" s="89"/>
      <c r="B97" s="12"/>
      <c r="C97" s="12"/>
      <c r="D97" s="12"/>
      <c r="E97" s="12"/>
      <c r="F97" s="12"/>
      <c r="G97" s="12"/>
      <c r="H97" s="13"/>
      <c r="I97" s="13"/>
      <c r="J97" s="13"/>
      <c r="K97" s="12"/>
      <c r="L97" s="12"/>
      <c r="M97" s="22"/>
      <c r="N97" s="216"/>
      <c r="O97" s="216"/>
      <c r="P97" s="120"/>
      <c r="Q97" s="206"/>
      <c r="R97" s="51"/>
    </row>
    <row r="98" spans="1:18" ht="18.75">
      <c r="A98" s="89"/>
      <c r="B98" s="12"/>
      <c r="C98" s="12"/>
      <c r="D98" s="12"/>
      <c r="E98" s="12"/>
      <c r="F98" s="12"/>
      <c r="G98" s="12"/>
      <c r="H98" s="13"/>
      <c r="I98" s="13"/>
      <c r="J98" s="13"/>
      <c r="K98" s="12"/>
      <c r="L98" s="12"/>
      <c r="M98" s="22"/>
      <c r="N98" s="81"/>
      <c r="O98" s="81"/>
      <c r="P98" s="120"/>
      <c r="Q98" s="206"/>
      <c r="R98" s="51"/>
    </row>
    <row r="99" spans="1:18" ht="18.75">
      <c r="A99" s="89"/>
      <c r="B99" s="12"/>
      <c r="C99" s="12"/>
      <c r="D99" s="12"/>
      <c r="E99" s="12"/>
      <c r="F99" s="12"/>
      <c r="G99" s="12"/>
      <c r="H99" s="13"/>
      <c r="I99" s="13"/>
      <c r="J99" s="13"/>
      <c r="K99" s="12"/>
      <c r="L99" s="12"/>
      <c r="M99" s="22"/>
      <c r="N99" s="81"/>
      <c r="O99" s="81"/>
      <c r="P99" s="120"/>
      <c r="Q99" s="206"/>
      <c r="R99" s="51"/>
    </row>
    <row r="100" spans="1:18" ht="18.75">
      <c r="A100" s="89"/>
      <c r="B100" s="12"/>
      <c r="C100" s="12"/>
      <c r="D100" s="12"/>
      <c r="E100" s="12"/>
      <c r="F100" s="12"/>
      <c r="G100" s="12"/>
      <c r="H100" s="13"/>
      <c r="I100" s="13"/>
      <c r="J100" s="13"/>
      <c r="K100" s="12"/>
      <c r="L100" s="12"/>
      <c r="M100" s="22"/>
      <c r="N100" s="81"/>
      <c r="O100" s="81"/>
      <c r="P100" s="120"/>
      <c r="Q100" s="206"/>
      <c r="R100" s="51"/>
    </row>
    <row r="101" spans="1:18" ht="18.75" hidden="1">
      <c r="A101" s="89"/>
      <c r="B101" s="12"/>
      <c r="C101" s="12"/>
      <c r="D101" s="12"/>
      <c r="E101" s="12"/>
      <c r="F101" s="12"/>
      <c r="G101" s="12"/>
      <c r="H101" s="13"/>
      <c r="I101" s="13"/>
      <c r="J101" s="13"/>
      <c r="K101" s="12"/>
      <c r="L101" s="12"/>
      <c r="M101" s="22"/>
      <c r="N101" s="81"/>
      <c r="O101" s="81"/>
      <c r="P101" s="120"/>
      <c r="Q101" s="206"/>
      <c r="R101" s="51"/>
    </row>
    <row r="102" spans="1:18" ht="18.75" hidden="1">
      <c r="A102" s="89"/>
      <c r="B102" s="12"/>
      <c r="C102" s="12"/>
      <c r="D102" s="12" t="s">
        <v>390</v>
      </c>
      <c r="E102" s="12"/>
      <c r="F102" s="12"/>
      <c r="G102" s="12"/>
      <c r="H102" s="13"/>
      <c r="I102" s="13"/>
      <c r="J102" s="13"/>
      <c r="K102" s="12"/>
      <c r="L102" s="12"/>
      <c r="M102" s="22"/>
      <c r="N102" s="81"/>
      <c r="O102" s="81"/>
      <c r="P102" s="120"/>
      <c r="Q102" s="206"/>
      <c r="R102" s="51"/>
    </row>
    <row r="103" spans="1:17" ht="18.75" hidden="1">
      <c r="A103" s="89"/>
      <c r="B103" s="12"/>
      <c r="C103" s="12"/>
      <c r="D103" s="12"/>
      <c r="E103" s="12"/>
      <c r="F103" s="12"/>
      <c r="G103" s="12"/>
      <c r="H103" s="13"/>
      <c r="I103" s="13"/>
      <c r="J103" s="13"/>
      <c r="K103" s="12"/>
      <c r="L103" s="12"/>
      <c r="M103" s="22"/>
      <c r="N103" s="214"/>
      <c r="O103" s="214"/>
      <c r="P103" s="88"/>
      <c r="Q103" s="116"/>
    </row>
    <row r="104" spans="1:17" ht="18.75" hidden="1">
      <c r="A104" s="89"/>
      <c r="B104" s="48">
        <v>245647.46</v>
      </c>
      <c r="C104" s="12"/>
      <c r="D104" s="12"/>
      <c r="E104" s="12"/>
      <c r="F104" s="48">
        <v>0</v>
      </c>
      <c r="G104" s="48"/>
      <c r="H104" s="48"/>
      <c r="I104" s="48"/>
      <c r="J104" s="48"/>
      <c r="K104" s="48"/>
      <c r="L104" s="28">
        <v>52795.3044754216</v>
      </c>
      <c r="M104" s="12"/>
      <c r="N104" s="12"/>
      <c r="O104" s="48"/>
      <c r="P104" s="48"/>
      <c r="Q104" s="119"/>
    </row>
    <row r="105" spans="1:17" ht="18.75" hidden="1">
      <c r="A105" s="89"/>
      <c r="B105" s="48">
        <v>56062.476649009484</v>
      </c>
      <c r="C105" s="12"/>
      <c r="D105" s="12"/>
      <c r="E105" s="12"/>
      <c r="F105" s="48"/>
      <c r="G105" s="48"/>
      <c r="H105" s="48"/>
      <c r="I105" s="48"/>
      <c r="J105" s="48"/>
      <c r="K105" s="48"/>
      <c r="L105" s="48"/>
      <c r="M105" s="12"/>
      <c r="N105" s="12"/>
      <c r="O105" s="48"/>
      <c r="P105" s="48"/>
      <c r="Q105" s="119"/>
    </row>
    <row r="106" spans="1:17" ht="18.75" hidden="1">
      <c r="A106" s="89"/>
      <c r="B106" s="48">
        <f>B104-B105</f>
        <v>189584.98335099051</v>
      </c>
      <c r="C106" s="12"/>
      <c r="D106" s="12"/>
      <c r="E106" s="12"/>
      <c r="F106" s="48">
        <v>56062.48</v>
      </c>
      <c r="G106" s="48"/>
      <c r="H106" s="48"/>
      <c r="I106" s="48"/>
      <c r="J106" s="48" t="s">
        <v>387</v>
      </c>
      <c r="K106" s="48"/>
      <c r="L106" s="48">
        <f>J94+L104</f>
        <v>-56062.4766490094</v>
      </c>
      <c r="M106" s="12"/>
      <c r="N106" s="12"/>
      <c r="O106" s="48"/>
      <c r="P106" s="48"/>
      <c r="Q106" s="119"/>
    </row>
    <row r="107" spans="1:17" ht="18.75" hidden="1">
      <c r="A107" s="89"/>
      <c r="B107" s="12"/>
      <c r="C107" s="12"/>
      <c r="D107" s="12"/>
      <c r="E107" s="12"/>
      <c r="F107" s="48">
        <v>1903.1</v>
      </c>
      <c r="G107" s="48"/>
      <c r="H107" s="48"/>
      <c r="I107" s="48"/>
      <c r="J107" s="48"/>
      <c r="K107" s="48"/>
      <c r="L107" s="48"/>
      <c r="M107" s="12"/>
      <c r="N107" s="12"/>
      <c r="O107" s="48"/>
      <c r="P107" s="48"/>
      <c r="Q107" s="119"/>
    </row>
    <row r="108" spans="1:17" ht="18.75" hidden="1">
      <c r="A108" s="89"/>
      <c r="B108" s="12"/>
      <c r="C108" s="12"/>
      <c r="D108" s="12"/>
      <c r="E108" s="12"/>
      <c r="F108" s="48">
        <f>SUM(F106:F107)</f>
        <v>57965.58</v>
      </c>
      <c r="G108" s="48"/>
      <c r="H108" s="48"/>
      <c r="I108" s="48"/>
      <c r="J108" s="48"/>
      <c r="K108" s="48"/>
      <c r="L108" s="48"/>
      <c r="M108" s="12"/>
      <c r="N108" s="12"/>
      <c r="O108" s="48"/>
      <c r="P108" s="48"/>
      <c r="Q108" s="119"/>
    </row>
    <row r="109" spans="1:17" ht="18.75" hidden="1">
      <c r="A109" s="89"/>
      <c r="B109" s="12"/>
      <c r="C109" s="12"/>
      <c r="D109" s="12"/>
      <c r="E109" s="12"/>
      <c r="F109" s="48"/>
      <c r="G109" s="48"/>
      <c r="H109" s="48"/>
      <c r="I109" s="48"/>
      <c r="J109" s="48"/>
      <c r="K109" s="48"/>
      <c r="L109" s="48"/>
      <c r="M109" s="12"/>
      <c r="N109" s="12"/>
      <c r="O109" s="48"/>
      <c r="P109" s="48"/>
      <c r="Q109" s="119"/>
    </row>
    <row r="110" spans="1:17" ht="18.75" hidden="1">
      <c r="A110" s="89"/>
      <c r="B110" s="12"/>
      <c r="C110" s="12"/>
      <c r="D110" s="12"/>
      <c r="E110" s="12"/>
      <c r="F110" s="48"/>
      <c r="G110" s="48"/>
      <c r="H110" s="48"/>
      <c r="I110" s="48"/>
      <c r="J110" s="48"/>
      <c r="K110" s="48"/>
      <c r="L110" s="48"/>
      <c r="M110" s="12"/>
      <c r="N110" s="12"/>
      <c r="O110" s="48"/>
      <c r="P110" s="48"/>
      <c r="Q110" s="119"/>
    </row>
    <row r="111" spans="1:17" ht="18.75" hidden="1">
      <c r="A111" s="89"/>
      <c r="B111" s="12"/>
      <c r="C111" s="12"/>
      <c r="D111" s="12"/>
      <c r="E111" s="12"/>
      <c r="F111" s="48">
        <v>-61125.08447542158</v>
      </c>
      <c r="G111" s="48"/>
      <c r="H111" s="48"/>
      <c r="I111" s="48"/>
      <c r="J111" s="48"/>
      <c r="K111" s="48"/>
      <c r="L111" s="48"/>
      <c r="M111" s="12"/>
      <c r="N111" s="12"/>
      <c r="O111" s="48"/>
      <c r="P111" s="48"/>
      <c r="Q111" s="119"/>
    </row>
    <row r="112" spans="1:17" ht="18.75" hidden="1">
      <c r="A112" s="89"/>
      <c r="B112" s="12"/>
      <c r="C112" s="12"/>
      <c r="D112" s="12"/>
      <c r="E112" s="12"/>
      <c r="F112" s="48">
        <f>F95+F108</f>
        <v>5331.853350990503</v>
      </c>
      <c r="G112" s="48"/>
      <c r="H112" s="48"/>
      <c r="I112" s="48"/>
      <c r="J112" s="48"/>
      <c r="K112" s="48"/>
      <c r="L112" s="48">
        <f>L95-L106</f>
        <v>-62441.603350990576</v>
      </c>
      <c r="M112" s="12"/>
      <c r="N112" s="12"/>
      <c r="O112" s="48"/>
      <c r="P112" s="48"/>
      <c r="Q112" s="119"/>
    </row>
    <row r="113" spans="1:17" ht="18.75" hidden="1">
      <c r="A113" s="89" t="s">
        <v>389</v>
      </c>
      <c r="B113" s="12"/>
      <c r="C113" s="12"/>
      <c r="D113" s="12"/>
      <c r="E113" s="12"/>
      <c r="F113" s="48">
        <f>SUM(F111:F112)</f>
        <v>-55793.23112443108</v>
      </c>
      <c r="G113" s="12"/>
      <c r="H113" s="13"/>
      <c r="I113" s="13"/>
      <c r="J113" s="13"/>
      <c r="K113" s="12"/>
      <c r="L113" s="48">
        <v>14000</v>
      </c>
      <c r="M113" s="12"/>
      <c r="N113" s="12"/>
      <c r="O113" s="48"/>
      <c r="P113" s="48"/>
      <c r="Q113" s="119"/>
    </row>
    <row r="114" spans="1:17" ht="18.75" hidden="1">
      <c r="A114" s="89"/>
      <c r="B114" s="12"/>
      <c r="C114" s="12"/>
      <c r="D114" s="48"/>
      <c r="E114" s="12"/>
      <c r="F114" s="48"/>
      <c r="G114" s="12"/>
      <c r="H114" s="13"/>
      <c r="I114" s="13"/>
      <c r="J114" s="13" t="s">
        <v>388</v>
      </c>
      <c r="K114" s="12"/>
      <c r="L114" s="48">
        <f>SUM(L112:L113)</f>
        <v>-48441.603350990576</v>
      </c>
      <c r="M114" s="12"/>
      <c r="N114" s="12"/>
      <c r="O114" s="48"/>
      <c r="P114" s="48"/>
      <c r="Q114" s="119"/>
    </row>
    <row r="115" spans="1:17" ht="18.75" hidden="1">
      <c r="A115" s="89"/>
      <c r="B115" s="12"/>
      <c r="C115" s="12"/>
      <c r="D115" s="12"/>
      <c r="E115" s="12"/>
      <c r="F115" s="12"/>
      <c r="G115" s="12"/>
      <c r="H115" s="13"/>
      <c r="I115" s="13"/>
      <c r="J115" s="13"/>
      <c r="K115" s="12"/>
      <c r="L115" s="12"/>
      <c r="M115" s="12"/>
      <c r="N115" s="12"/>
      <c r="O115" s="48"/>
      <c r="P115" s="48"/>
      <c r="Q115" s="119"/>
    </row>
    <row r="116" spans="1:17" ht="18.75" hidden="1">
      <c r="A116" s="89"/>
      <c r="B116" s="12"/>
      <c r="C116" s="12"/>
      <c r="D116" s="12"/>
      <c r="E116" s="12"/>
      <c r="F116" s="12"/>
      <c r="G116" s="12"/>
      <c r="H116" s="13"/>
      <c r="I116" s="13"/>
      <c r="J116" s="13"/>
      <c r="K116" s="12"/>
      <c r="L116" s="12"/>
      <c r="M116" s="12"/>
      <c r="N116" s="12"/>
      <c r="O116" s="48"/>
      <c r="P116" s="48"/>
      <c r="Q116" s="119"/>
    </row>
    <row r="117" spans="1:17" ht="18.75" hidden="1">
      <c r="A117" s="89"/>
      <c r="B117" s="12"/>
      <c r="C117" s="12"/>
      <c r="D117" s="12"/>
      <c r="E117" s="12"/>
      <c r="F117" s="12"/>
      <c r="G117" s="12"/>
      <c r="H117" s="13"/>
      <c r="I117" s="13"/>
      <c r="J117" s="48">
        <v>108857.781124431</v>
      </c>
      <c r="K117" s="12"/>
      <c r="L117" s="12"/>
      <c r="M117" s="12"/>
      <c r="N117" s="12"/>
      <c r="O117" s="48"/>
      <c r="P117" s="48"/>
      <c r="Q117" s="119"/>
    </row>
    <row r="118" spans="1:17" ht="18.75" hidden="1">
      <c r="A118" s="89"/>
      <c r="B118" s="12"/>
      <c r="C118" s="12"/>
      <c r="D118" s="12"/>
      <c r="E118" s="12"/>
      <c r="F118" s="12"/>
      <c r="G118" s="12"/>
      <c r="H118" s="13"/>
      <c r="I118" s="13"/>
      <c r="J118" s="48">
        <v>-276923.21</v>
      </c>
      <c r="K118" s="12"/>
      <c r="L118" s="12"/>
      <c r="M118" s="12"/>
      <c r="N118" s="12"/>
      <c r="O118" s="48"/>
      <c r="P118" s="48"/>
      <c r="Q118" s="119"/>
    </row>
    <row r="119" spans="1:17" ht="18.75" hidden="1">
      <c r="A119" s="89"/>
      <c r="B119" s="12"/>
      <c r="C119" s="12"/>
      <c r="D119" s="12"/>
      <c r="E119" s="12"/>
      <c r="F119" s="12"/>
      <c r="G119" s="12"/>
      <c r="H119" s="13"/>
      <c r="I119" s="13"/>
      <c r="J119" s="48">
        <f>SUM(J117:J118)</f>
        <v>-168065.42887556902</v>
      </c>
      <c r="K119" s="12"/>
      <c r="L119" s="12"/>
      <c r="M119" s="12"/>
      <c r="N119" s="12"/>
      <c r="O119" s="48"/>
      <c r="P119" s="48"/>
      <c r="Q119" s="119"/>
    </row>
    <row r="120" spans="1:17" ht="18.75" hidden="1">
      <c r="A120" s="89"/>
      <c r="B120" s="12"/>
      <c r="C120" s="12"/>
      <c r="D120" s="12"/>
      <c r="E120" s="12"/>
      <c r="F120" s="12"/>
      <c r="G120" s="12"/>
      <c r="H120" s="13"/>
      <c r="I120" s="13"/>
      <c r="J120" s="13"/>
      <c r="K120" s="12"/>
      <c r="L120" s="12"/>
      <c r="M120" s="12"/>
      <c r="N120" s="12"/>
      <c r="O120" s="48"/>
      <c r="P120" s="48"/>
      <c r="Q120" s="119"/>
    </row>
    <row r="121" spans="1:17" ht="18.75" hidden="1">
      <c r="A121" s="89"/>
      <c r="B121" s="12"/>
      <c r="C121" s="12"/>
      <c r="D121" s="12"/>
      <c r="E121" s="12"/>
      <c r="F121" s="12"/>
      <c r="G121" s="12"/>
      <c r="H121" s="13"/>
      <c r="I121" s="13"/>
      <c r="J121" s="13"/>
      <c r="K121" s="12"/>
      <c r="L121" s="12"/>
      <c r="M121" s="12"/>
      <c r="N121" s="12"/>
      <c r="O121" s="48"/>
      <c r="P121" s="48"/>
      <c r="Q121" s="119"/>
    </row>
    <row r="122" spans="1:17" ht="18.75" hidden="1">
      <c r="A122" s="89"/>
      <c r="B122" s="12"/>
      <c r="C122" s="12"/>
      <c r="D122" s="12"/>
      <c r="E122" s="12"/>
      <c r="F122" s="12"/>
      <c r="G122" s="12"/>
      <c r="H122" s="13"/>
      <c r="I122" s="13"/>
      <c r="J122" s="13"/>
      <c r="K122" s="12"/>
      <c r="L122" s="12"/>
      <c r="M122" s="12"/>
      <c r="N122" s="12"/>
      <c r="O122" s="48"/>
      <c r="P122" s="48"/>
      <c r="Q122" s="119"/>
    </row>
    <row r="123" spans="1:17" ht="18.75" hidden="1">
      <c r="A123" s="89"/>
      <c r="B123" s="12"/>
      <c r="C123" s="12"/>
      <c r="D123" s="12"/>
      <c r="E123" s="12"/>
      <c r="F123" s="12"/>
      <c r="G123" s="12"/>
      <c r="H123" s="13"/>
      <c r="I123" s="13"/>
      <c r="J123" s="13"/>
      <c r="K123" s="12"/>
      <c r="L123" s="12"/>
      <c r="M123" s="12"/>
      <c r="N123" s="12"/>
      <c r="O123" s="48"/>
      <c r="P123" s="48"/>
      <c r="Q123" s="119"/>
    </row>
    <row r="124" spans="1:17" ht="18.75" hidden="1">
      <c r="A124" s="89"/>
      <c r="B124" s="12"/>
      <c r="C124" s="12"/>
      <c r="D124" s="12"/>
      <c r="E124" s="12"/>
      <c r="F124" s="12"/>
      <c r="G124" s="12"/>
      <c r="H124" s="13"/>
      <c r="I124" s="13"/>
      <c r="J124" s="13"/>
      <c r="K124" s="12"/>
      <c r="L124" s="12"/>
      <c r="M124" s="12"/>
      <c r="N124" s="12"/>
      <c r="O124" s="48"/>
      <c r="P124" s="48"/>
      <c r="Q124" s="119"/>
    </row>
    <row r="125" spans="1:17" ht="18.75" hidden="1">
      <c r="A125" s="89"/>
      <c r="B125" s="12"/>
      <c r="C125" s="12"/>
      <c r="D125" s="12"/>
      <c r="E125" s="12"/>
      <c r="F125" s="12"/>
      <c r="G125" s="12"/>
      <c r="H125" s="13"/>
      <c r="I125" s="13"/>
      <c r="J125" s="13"/>
      <c r="K125" s="12"/>
      <c r="L125" s="12"/>
      <c r="M125" s="12"/>
      <c r="N125" s="12"/>
      <c r="O125" s="48"/>
      <c r="P125" s="48"/>
      <c r="Q125" s="119"/>
    </row>
    <row r="126" spans="1:17" ht="18.75" hidden="1">
      <c r="A126" s="89"/>
      <c r="B126" s="12"/>
      <c r="C126" s="12"/>
      <c r="D126" s="12"/>
      <c r="E126" s="12"/>
      <c r="F126" s="12"/>
      <c r="G126" s="12"/>
      <c r="H126" s="13"/>
      <c r="I126" s="13"/>
      <c r="J126" s="13"/>
      <c r="K126" s="12"/>
      <c r="L126" s="12"/>
      <c r="M126" s="12"/>
      <c r="N126" s="12"/>
      <c r="O126" s="48"/>
      <c r="P126" s="48"/>
      <c r="Q126" s="119"/>
    </row>
    <row r="127" spans="1:17" ht="18.75" hidden="1">
      <c r="A127" s="89"/>
      <c r="B127" s="12"/>
      <c r="C127" s="12"/>
      <c r="D127" s="12"/>
      <c r="E127" s="12"/>
      <c r="F127" s="12"/>
      <c r="G127" s="12"/>
      <c r="H127" s="13"/>
      <c r="I127" s="13"/>
      <c r="J127" s="13"/>
      <c r="K127" s="12"/>
      <c r="L127" s="12"/>
      <c r="M127" s="12"/>
      <c r="N127" s="12"/>
      <c r="O127" s="48"/>
      <c r="P127" s="48"/>
      <c r="Q127" s="119"/>
    </row>
    <row r="128" spans="1:17" ht="18.75" hidden="1">
      <c r="A128" s="89"/>
      <c r="B128" s="12"/>
      <c r="C128" s="12"/>
      <c r="D128" s="12"/>
      <c r="E128" s="12"/>
      <c r="F128" s="12"/>
      <c r="G128" s="12"/>
      <c r="H128" s="13"/>
      <c r="I128" s="13"/>
      <c r="J128" s="13"/>
      <c r="K128" s="12"/>
      <c r="L128" s="12"/>
      <c r="M128" s="12"/>
      <c r="N128" s="12"/>
      <c r="O128" s="48"/>
      <c r="P128" s="48"/>
      <c r="Q128" s="119"/>
    </row>
    <row r="129" spans="1:17" ht="18.75" hidden="1">
      <c r="A129" s="89"/>
      <c r="B129" s="12"/>
      <c r="C129" s="12"/>
      <c r="D129" s="12"/>
      <c r="E129" s="12"/>
      <c r="F129" s="12"/>
      <c r="G129" s="12"/>
      <c r="H129" s="13"/>
      <c r="I129" s="13"/>
      <c r="J129" s="13"/>
      <c r="K129" s="12"/>
      <c r="L129" s="12"/>
      <c r="M129" s="12"/>
      <c r="N129" s="12"/>
      <c r="O129" s="48"/>
      <c r="P129" s="48"/>
      <c r="Q129" s="119"/>
    </row>
    <row r="130" spans="1:17" ht="18.75" hidden="1">
      <c r="A130" s="89"/>
      <c r="B130" s="12"/>
      <c r="C130" s="12"/>
      <c r="D130" s="12"/>
      <c r="E130" s="12"/>
      <c r="F130" s="12"/>
      <c r="G130" s="12"/>
      <c r="H130" s="13"/>
      <c r="I130" s="13"/>
      <c r="J130" s="13"/>
      <c r="K130" s="12"/>
      <c r="L130" s="12"/>
      <c r="M130" s="12"/>
      <c r="N130" s="12"/>
      <c r="O130" s="48"/>
      <c r="P130" s="48"/>
      <c r="Q130" s="119"/>
    </row>
    <row r="131" spans="1:17" ht="18.75" hidden="1">
      <c r="A131" s="89"/>
      <c r="B131" s="12"/>
      <c r="C131" s="12"/>
      <c r="D131" s="12"/>
      <c r="E131" s="12"/>
      <c r="F131" s="12"/>
      <c r="G131" s="12"/>
      <c r="H131" s="13"/>
      <c r="I131" s="13"/>
      <c r="J131" s="13"/>
      <c r="K131" s="12"/>
      <c r="L131" s="12"/>
      <c r="M131" s="12"/>
      <c r="N131" s="12"/>
      <c r="O131" s="48"/>
      <c r="P131" s="48"/>
      <c r="Q131" s="119"/>
    </row>
    <row r="132" spans="1:17" ht="18.75" hidden="1">
      <c r="A132" s="89"/>
      <c r="B132" s="12"/>
      <c r="C132" s="12"/>
      <c r="D132" s="12"/>
      <c r="E132" s="12"/>
      <c r="F132" s="12"/>
      <c r="G132" s="12"/>
      <c r="H132" s="13"/>
      <c r="I132" s="13"/>
      <c r="J132" s="13"/>
      <c r="K132" s="12"/>
      <c r="L132" s="12"/>
      <c r="M132" s="12"/>
      <c r="N132" s="12"/>
      <c r="O132" s="48"/>
      <c r="P132" s="48"/>
      <c r="Q132" s="119"/>
    </row>
    <row r="133" spans="1:17" ht="15" customHeight="1" hidden="1">
      <c r="A133" s="89"/>
      <c r="B133" s="12"/>
      <c r="C133" s="12"/>
      <c r="D133" s="12"/>
      <c r="E133" s="12"/>
      <c r="F133" s="12"/>
      <c r="G133" s="12"/>
      <c r="H133" s="13"/>
      <c r="I133" s="13"/>
      <c r="J133" s="13"/>
      <c r="K133" s="12"/>
      <c r="L133" s="12"/>
      <c r="M133" s="12"/>
      <c r="N133" s="12"/>
      <c r="O133" s="48"/>
      <c r="P133" s="48"/>
      <c r="Q133" s="119"/>
    </row>
    <row r="134" spans="1:17" ht="18.75" hidden="1">
      <c r="A134" s="211"/>
      <c r="B134" s="212"/>
      <c r="C134" s="212"/>
      <c r="D134" s="212"/>
      <c r="E134" s="212"/>
      <c r="F134" s="212"/>
      <c r="G134" s="212"/>
      <c r="H134" s="212"/>
      <c r="I134" s="212"/>
      <c r="J134" s="212"/>
      <c r="K134" s="212"/>
      <c r="L134" s="212"/>
      <c r="M134" s="212"/>
      <c r="N134" s="212"/>
      <c r="O134" s="212"/>
      <c r="P134" s="212"/>
      <c r="Q134" s="213"/>
    </row>
    <row r="135" spans="1:17" ht="18.75">
      <c r="A135" s="211"/>
      <c r="B135" s="212"/>
      <c r="C135" s="212"/>
      <c r="D135" s="212"/>
      <c r="E135" s="212"/>
      <c r="F135" s="212"/>
      <c r="G135" s="212"/>
      <c r="H135" s="212"/>
      <c r="I135" s="212"/>
      <c r="J135" s="212"/>
      <c r="K135" s="212"/>
      <c r="L135" s="212"/>
      <c r="M135" s="212"/>
      <c r="N135" s="212"/>
      <c r="O135" s="212"/>
      <c r="P135" s="212"/>
      <c r="Q135" s="213"/>
    </row>
    <row r="136" spans="1:17" ht="18.75">
      <c r="A136" s="211"/>
      <c r="B136" s="212"/>
      <c r="C136" s="212"/>
      <c r="D136" s="212"/>
      <c r="E136" s="212"/>
      <c r="F136" s="212"/>
      <c r="G136" s="212"/>
      <c r="H136" s="212"/>
      <c r="I136" s="212"/>
      <c r="J136" s="212"/>
      <c r="K136" s="212"/>
      <c r="L136" s="212"/>
      <c r="M136" s="212"/>
      <c r="N136" s="212"/>
      <c r="O136" s="212"/>
      <c r="P136" s="212"/>
      <c r="Q136" s="213"/>
    </row>
    <row r="137" spans="1:17" ht="18.75">
      <c r="A137" s="211"/>
      <c r="B137" s="212"/>
      <c r="C137" s="212"/>
      <c r="D137" s="212"/>
      <c r="E137" s="212"/>
      <c r="F137" s="212"/>
      <c r="G137" s="212"/>
      <c r="H137" s="212"/>
      <c r="I137" s="212"/>
      <c r="J137" s="212"/>
      <c r="K137" s="212"/>
      <c r="L137" s="212"/>
      <c r="M137" s="212"/>
      <c r="N137" s="212"/>
      <c r="O137" s="212"/>
      <c r="P137" s="212"/>
      <c r="Q137" s="213"/>
    </row>
    <row r="138" spans="1:17" ht="18.75">
      <c r="A138" s="217"/>
      <c r="B138" s="216"/>
      <c r="C138" s="216"/>
      <c r="D138" s="216"/>
      <c r="E138" s="216"/>
      <c r="F138" s="216"/>
      <c r="G138" s="216"/>
      <c r="H138" s="216"/>
      <c r="I138" s="216"/>
      <c r="J138" s="216"/>
      <c r="K138" s="216"/>
      <c r="L138" s="216"/>
      <c r="M138" s="216"/>
      <c r="N138" s="216"/>
      <c r="O138" s="216"/>
      <c r="P138" s="216"/>
      <c r="Q138" s="218"/>
    </row>
    <row r="139" spans="1:17" ht="18.75">
      <c r="A139" s="211"/>
      <c r="B139" s="212"/>
      <c r="C139" s="212"/>
      <c r="D139" s="212"/>
      <c r="E139" s="212"/>
      <c r="F139" s="212"/>
      <c r="G139" s="212"/>
      <c r="H139" s="212"/>
      <c r="I139" s="212"/>
      <c r="J139" s="212"/>
      <c r="K139" s="212"/>
      <c r="L139" s="212"/>
      <c r="M139" s="212"/>
      <c r="N139" s="212"/>
      <c r="O139" s="212"/>
      <c r="P139" s="212"/>
      <c r="Q139" s="213"/>
    </row>
    <row r="140" spans="1:17" ht="18.75">
      <c r="A140" s="211"/>
      <c r="B140" s="212"/>
      <c r="C140" s="212"/>
      <c r="D140" s="212"/>
      <c r="E140" s="212"/>
      <c r="F140" s="212"/>
      <c r="G140" s="212"/>
      <c r="H140" s="212"/>
      <c r="I140" s="212"/>
      <c r="J140" s="212"/>
      <c r="K140" s="212"/>
      <c r="L140" s="212"/>
      <c r="M140" s="212"/>
      <c r="N140" s="212"/>
      <c r="O140" s="212"/>
      <c r="P140" s="212"/>
      <c r="Q140" s="213"/>
    </row>
    <row r="141" spans="1:17" ht="18.75">
      <c r="A141" s="211"/>
      <c r="B141" s="212"/>
      <c r="C141" s="212"/>
      <c r="D141" s="212"/>
      <c r="E141" s="212"/>
      <c r="F141" s="212"/>
      <c r="G141" s="212"/>
      <c r="H141" s="212"/>
      <c r="I141" s="212"/>
      <c r="J141" s="212"/>
      <c r="K141" s="212"/>
      <c r="L141" s="212"/>
      <c r="M141" s="212"/>
      <c r="N141" s="212"/>
      <c r="O141" s="212"/>
      <c r="P141" s="212"/>
      <c r="Q141" s="213"/>
    </row>
    <row r="142" spans="1:17" ht="18.75">
      <c r="A142" s="211"/>
      <c r="B142" s="212"/>
      <c r="C142" s="212"/>
      <c r="D142" s="212"/>
      <c r="E142" s="212"/>
      <c r="F142" s="212"/>
      <c r="G142" s="212"/>
      <c r="H142" s="212"/>
      <c r="I142" s="212"/>
      <c r="J142" s="212"/>
      <c r="K142" s="212"/>
      <c r="L142" s="212"/>
      <c r="M142" s="212"/>
      <c r="N142" s="212"/>
      <c r="O142" s="212"/>
      <c r="P142" s="212"/>
      <c r="Q142" s="213"/>
    </row>
    <row r="143" spans="1:17" ht="18.75">
      <c r="A143" s="211"/>
      <c r="B143" s="212"/>
      <c r="C143" s="212"/>
      <c r="D143" s="212"/>
      <c r="E143" s="212"/>
      <c r="F143" s="212"/>
      <c r="G143" s="212"/>
      <c r="H143" s="212"/>
      <c r="I143" s="212"/>
      <c r="J143" s="212"/>
      <c r="K143" s="212"/>
      <c r="L143" s="212"/>
      <c r="M143" s="212"/>
      <c r="N143" s="212"/>
      <c r="O143" s="212"/>
      <c r="P143" s="212"/>
      <c r="Q143" s="213"/>
    </row>
    <row r="144" spans="1:17" ht="18.75">
      <c r="A144" s="89"/>
      <c r="B144" s="12"/>
      <c r="C144" s="12"/>
      <c r="D144" s="12"/>
      <c r="E144" s="12"/>
      <c r="F144" s="12"/>
      <c r="G144" s="12"/>
      <c r="H144" s="13"/>
      <c r="I144" s="13"/>
      <c r="J144" s="13"/>
      <c r="K144" s="12"/>
      <c r="L144" s="12"/>
      <c r="M144" s="12"/>
      <c r="N144" s="12"/>
      <c r="O144" s="48"/>
      <c r="P144" s="48"/>
      <c r="Q144" s="119"/>
    </row>
    <row r="145" spans="1:17" ht="18.75">
      <c r="A145" s="89"/>
      <c r="B145" s="12"/>
      <c r="C145" s="12"/>
      <c r="D145" s="12"/>
      <c r="E145" s="12"/>
      <c r="F145" s="12"/>
      <c r="G145" s="12"/>
      <c r="H145" s="13"/>
      <c r="I145" s="13"/>
      <c r="J145" s="13"/>
      <c r="K145" s="12"/>
      <c r="L145" s="12"/>
      <c r="M145" s="12"/>
      <c r="N145" s="12"/>
      <c r="O145" s="48"/>
      <c r="P145" s="48"/>
      <c r="Q145" s="119"/>
    </row>
    <row r="146" spans="1:17" ht="18.75">
      <c r="A146" s="89"/>
      <c r="B146" s="12"/>
      <c r="C146" s="12"/>
      <c r="D146" s="12"/>
      <c r="E146" s="12"/>
      <c r="F146" s="12"/>
      <c r="G146" s="12"/>
      <c r="H146" s="13"/>
      <c r="I146" s="13"/>
      <c r="J146" s="13"/>
      <c r="K146" s="12"/>
      <c r="L146" s="12"/>
      <c r="M146" s="12"/>
      <c r="N146" s="12"/>
      <c r="O146" s="48"/>
      <c r="P146" s="48"/>
      <c r="Q146" s="119"/>
    </row>
    <row r="147" spans="1:17" ht="18.75">
      <c r="A147" s="89"/>
      <c r="B147" s="12"/>
      <c r="C147" s="12"/>
      <c r="D147" s="12"/>
      <c r="E147" s="12"/>
      <c r="F147" s="12"/>
      <c r="G147" s="12"/>
      <c r="H147" s="13"/>
      <c r="I147" s="13"/>
      <c r="J147" s="13"/>
      <c r="K147" s="12"/>
      <c r="L147" s="12"/>
      <c r="M147" s="12"/>
      <c r="N147" s="12"/>
      <c r="O147" s="48"/>
      <c r="P147" s="48"/>
      <c r="Q147" s="119"/>
    </row>
    <row r="148" spans="1:17" ht="18.75">
      <c r="A148" s="89"/>
      <c r="B148" s="12"/>
      <c r="C148" s="12"/>
      <c r="D148" s="12"/>
      <c r="E148" s="12"/>
      <c r="F148" s="12"/>
      <c r="G148" s="12"/>
      <c r="H148" s="13"/>
      <c r="I148" s="13"/>
      <c r="J148" s="13"/>
      <c r="K148" s="12"/>
      <c r="L148" s="12"/>
      <c r="M148" s="12"/>
      <c r="N148" s="12"/>
      <c r="O148" s="48"/>
      <c r="P148" s="48"/>
      <c r="Q148" s="119"/>
    </row>
    <row r="149" spans="1:17" ht="18.75">
      <c r="A149" s="89"/>
      <c r="B149" s="12"/>
      <c r="C149" s="12"/>
      <c r="D149" s="12"/>
      <c r="E149" s="12"/>
      <c r="F149" s="12"/>
      <c r="G149" s="12"/>
      <c r="H149" s="13"/>
      <c r="I149" s="13"/>
      <c r="J149" s="13"/>
      <c r="K149" s="12"/>
      <c r="L149" s="12"/>
      <c r="M149" s="12"/>
      <c r="N149" s="12"/>
      <c r="O149" s="48"/>
      <c r="P149" s="48"/>
      <c r="Q149" s="119"/>
    </row>
    <row r="150" spans="1:17" ht="18.75">
      <c r="A150" s="89"/>
      <c r="B150" s="12"/>
      <c r="C150" s="12"/>
      <c r="D150" s="12"/>
      <c r="E150" s="12"/>
      <c r="F150" s="12"/>
      <c r="G150" s="12"/>
      <c r="H150" s="13"/>
      <c r="I150" s="13"/>
      <c r="J150" s="13"/>
      <c r="K150" s="12"/>
      <c r="L150" s="12"/>
      <c r="M150" s="12"/>
      <c r="N150" s="12"/>
      <c r="O150" s="48"/>
      <c r="P150" s="48"/>
      <c r="Q150" s="119"/>
    </row>
    <row r="151" spans="1:17" ht="18.75">
      <c r="A151" s="89"/>
      <c r="B151" s="12"/>
      <c r="C151" s="12"/>
      <c r="D151" s="12"/>
      <c r="E151" s="12"/>
      <c r="F151" s="12"/>
      <c r="G151" s="12"/>
      <c r="H151" s="13"/>
      <c r="I151" s="13"/>
      <c r="J151" s="13"/>
      <c r="K151" s="12"/>
      <c r="L151" s="12"/>
      <c r="M151" s="12"/>
      <c r="N151" s="12"/>
      <c r="O151" s="48"/>
      <c r="P151" s="48"/>
      <c r="Q151" s="119"/>
    </row>
    <row r="152" spans="1:17" ht="18.75">
      <c r="A152" s="89"/>
      <c r="B152" s="12"/>
      <c r="C152" s="12"/>
      <c r="D152" s="12"/>
      <c r="E152" s="12"/>
      <c r="F152" s="12"/>
      <c r="G152" s="12"/>
      <c r="H152" s="13"/>
      <c r="I152" s="13"/>
      <c r="J152" s="13"/>
      <c r="K152" s="12"/>
      <c r="L152" s="12"/>
      <c r="M152" s="12"/>
      <c r="N152" s="12"/>
      <c r="O152" s="48"/>
      <c r="P152" s="48"/>
      <c r="Q152" s="119"/>
    </row>
    <row r="153" spans="1:17" ht="18.75">
      <c r="A153" s="89"/>
      <c r="B153" s="12"/>
      <c r="C153" s="12"/>
      <c r="D153" s="12"/>
      <c r="E153" s="12"/>
      <c r="F153" s="12"/>
      <c r="G153" s="12"/>
      <c r="H153" s="13"/>
      <c r="I153" s="13"/>
      <c r="J153" s="13"/>
      <c r="K153" s="12"/>
      <c r="L153" s="12"/>
      <c r="M153" s="12"/>
      <c r="N153" s="12"/>
      <c r="O153" s="48"/>
      <c r="P153" s="48"/>
      <c r="Q153" s="119"/>
    </row>
    <row r="154" spans="1:17" ht="18.75">
      <c r="A154" s="89"/>
      <c r="B154" s="12"/>
      <c r="C154" s="12"/>
      <c r="D154" s="12"/>
      <c r="E154" s="12"/>
      <c r="F154" s="12"/>
      <c r="G154" s="12"/>
      <c r="H154" s="13"/>
      <c r="I154" s="13"/>
      <c r="J154" s="13"/>
      <c r="K154" s="12"/>
      <c r="L154" s="12"/>
      <c r="M154" s="12"/>
      <c r="N154" s="12"/>
      <c r="O154" s="48"/>
      <c r="P154" s="48"/>
      <c r="Q154" s="119"/>
    </row>
    <row r="155" spans="1:17" ht="18.75">
      <c r="A155" s="89"/>
      <c r="B155" s="12"/>
      <c r="C155" s="12"/>
      <c r="D155" s="12"/>
      <c r="E155" s="12"/>
      <c r="F155" s="12"/>
      <c r="G155" s="12"/>
      <c r="H155" s="13"/>
      <c r="I155" s="13"/>
      <c r="J155" s="13"/>
      <c r="K155" s="12"/>
      <c r="L155" s="12"/>
      <c r="M155" s="12"/>
      <c r="N155" s="12"/>
      <c r="O155" s="48"/>
      <c r="P155" s="48"/>
      <c r="Q155" s="119"/>
    </row>
    <row r="156" spans="1:17" ht="18.75">
      <c r="A156" s="89"/>
      <c r="B156" s="12"/>
      <c r="C156" s="12"/>
      <c r="D156" s="12"/>
      <c r="E156" s="12"/>
      <c r="F156" s="12"/>
      <c r="G156" s="12"/>
      <c r="H156" s="13"/>
      <c r="I156" s="13"/>
      <c r="J156" s="13"/>
      <c r="K156" s="12"/>
      <c r="L156" s="12"/>
      <c r="M156" s="12"/>
      <c r="N156" s="12"/>
      <c r="O156" s="48"/>
      <c r="P156" s="48"/>
      <c r="Q156" s="119"/>
    </row>
    <row r="157" spans="1:17" ht="18.75">
      <c r="A157" s="89"/>
      <c r="B157" s="12"/>
      <c r="C157" s="12"/>
      <c r="D157" s="12"/>
      <c r="E157" s="12"/>
      <c r="F157" s="12"/>
      <c r="G157" s="12"/>
      <c r="H157" s="13"/>
      <c r="I157" s="13"/>
      <c r="J157" s="13"/>
      <c r="K157" s="12"/>
      <c r="L157" s="12"/>
      <c r="M157" s="12"/>
      <c r="N157" s="12"/>
      <c r="O157" s="48"/>
      <c r="P157" s="48"/>
      <c r="Q157" s="119"/>
    </row>
    <row r="158" spans="1:17" ht="18.75">
      <c r="A158" s="89"/>
      <c r="B158" s="12"/>
      <c r="C158" s="12"/>
      <c r="D158" s="12"/>
      <c r="E158" s="12"/>
      <c r="F158" s="12"/>
      <c r="G158" s="12"/>
      <c r="H158" s="13"/>
      <c r="I158" s="13"/>
      <c r="J158" s="13"/>
      <c r="K158" s="12"/>
      <c r="L158" s="12"/>
      <c r="M158" s="12"/>
      <c r="N158" s="12"/>
      <c r="O158" s="48"/>
      <c r="P158" s="48"/>
      <c r="Q158" s="119"/>
    </row>
    <row r="159" spans="1:17" ht="18.75">
      <c r="A159" s="89"/>
      <c r="B159" s="12"/>
      <c r="C159" s="12"/>
      <c r="D159" s="12"/>
      <c r="E159" s="12"/>
      <c r="F159" s="12"/>
      <c r="G159" s="12"/>
      <c r="H159" s="13"/>
      <c r="I159" s="13"/>
      <c r="J159" s="13"/>
      <c r="K159" s="12"/>
      <c r="L159" s="12"/>
      <c r="M159" s="12"/>
      <c r="N159" s="12"/>
      <c r="O159" s="48"/>
      <c r="P159" s="48"/>
      <c r="Q159" s="119"/>
    </row>
    <row r="160" spans="1:17" ht="18.75">
      <c r="A160" s="89"/>
      <c r="B160" s="12"/>
      <c r="C160" s="12"/>
      <c r="D160" s="12"/>
      <c r="E160" s="12"/>
      <c r="F160" s="12"/>
      <c r="G160" s="12"/>
      <c r="H160" s="13"/>
      <c r="I160" s="13"/>
      <c r="J160" s="13"/>
      <c r="K160" s="12"/>
      <c r="L160" s="12"/>
      <c r="M160" s="12"/>
      <c r="N160" s="12"/>
      <c r="O160" s="48"/>
      <c r="P160" s="48"/>
      <c r="Q160" s="119"/>
    </row>
    <row r="161" spans="1:17" ht="18.75">
      <c r="A161" s="89"/>
      <c r="B161" s="12"/>
      <c r="C161" s="12"/>
      <c r="D161" s="12"/>
      <c r="E161" s="12"/>
      <c r="F161" s="12"/>
      <c r="G161" s="12"/>
      <c r="H161" s="13"/>
      <c r="I161" s="13"/>
      <c r="J161" s="13"/>
      <c r="K161" s="12"/>
      <c r="L161" s="12"/>
      <c r="M161" s="12"/>
      <c r="N161" s="12"/>
      <c r="O161" s="48"/>
      <c r="P161" s="48"/>
      <c r="Q161" s="119"/>
    </row>
    <row r="162" spans="1:17" ht="18.75">
      <c r="A162" s="89"/>
      <c r="B162" s="12"/>
      <c r="C162" s="12"/>
      <c r="D162" s="12"/>
      <c r="E162" s="12"/>
      <c r="F162" s="12"/>
      <c r="G162" s="12"/>
      <c r="H162" s="13"/>
      <c r="I162" s="13"/>
      <c r="J162" s="13"/>
      <c r="K162" s="12"/>
      <c r="L162" s="12"/>
      <c r="M162" s="12"/>
      <c r="N162" s="12"/>
      <c r="O162" s="48"/>
      <c r="P162" s="48"/>
      <c r="Q162" s="119"/>
    </row>
    <row r="163" spans="1:17" ht="18.75">
      <c r="A163" s="89"/>
      <c r="B163" s="12"/>
      <c r="C163" s="12"/>
      <c r="D163" s="12"/>
      <c r="E163" s="12"/>
      <c r="F163" s="12"/>
      <c r="G163" s="12"/>
      <c r="H163" s="13"/>
      <c r="I163" s="13"/>
      <c r="J163" s="13"/>
      <c r="K163" s="12"/>
      <c r="L163" s="12"/>
      <c r="M163" s="12"/>
      <c r="N163" s="12"/>
      <c r="O163" s="48"/>
      <c r="P163" s="48"/>
      <c r="Q163" s="119"/>
    </row>
    <row r="164" spans="1:17" ht="18.75">
      <c r="A164" s="89"/>
      <c r="B164" s="12"/>
      <c r="C164" s="12"/>
      <c r="D164" s="12"/>
      <c r="E164" s="12"/>
      <c r="F164" s="12"/>
      <c r="G164" s="12"/>
      <c r="H164" s="13"/>
      <c r="I164" s="13"/>
      <c r="J164" s="13"/>
      <c r="K164" s="12"/>
      <c r="L164" s="12"/>
      <c r="M164" s="12"/>
      <c r="N164" s="12"/>
      <c r="O164" s="48"/>
      <c r="P164" s="48"/>
      <c r="Q164" s="119"/>
    </row>
    <row r="165" spans="1:17" ht="18.75">
      <c r="A165" s="89"/>
      <c r="B165" s="12"/>
      <c r="C165" s="12"/>
      <c r="D165" s="12"/>
      <c r="E165" s="12"/>
      <c r="F165" s="12"/>
      <c r="G165" s="12"/>
      <c r="H165" s="13"/>
      <c r="I165" s="13"/>
      <c r="J165" s="13"/>
      <c r="K165" s="12"/>
      <c r="L165" s="12"/>
      <c r="M165" s="12"/>
      <c r="N165" s="12"/>
      <c r="O165" s="48"/>
      <c r="P165" s="48"/>
      <c r="Q165" s="119"/>
    </row>
    <row r="166" spans="1:17" ht="18.75">
      <c r="A166" s="89"/>
      <c r="B166" s="12"/>
      <c r="C166" s="12"/>
      <c r="D166" s="12"/>
      <c r="E166" s="12"/>
      <c r="F166" s="12"/>
      <c r="G166" s="12"/>
      <c r="H166" s="13"/>
      <c r="I166" s="13"/>
      <c r="J166" s="13"/>
      <c r="K166" s="12"/>
      <c r="L166" s="12"/>
      <c r="M166" s="12"/>
      <c r="N166" s="12"/>
      <c r="O166" s="48"/>
      <c r="P166" s="48"/>
      <c r="Q166" s="119"/>
    </row>
    <row r="167" spans="1:17" ht="18.75">
      <c r="A167" s="89"/>
      <c r="B167" s="12"/>
      <c r="C167" s="12"/>
      <c r="D167" s="12"/>
      <c r="E167" s="12"/>
      <c r="F167" s="12"/>
      <c r="G167" s="12"/>
      <c r="H167" s="13"/>
      <c r="I167" s="13"/>
      <c r="J167" s="13"/>
      <c r="K167" s="12"/>
      <c r="L167" s="12"/>
      <c r="M167" s="12"/>
      <c r="N167" s="12"/>
      <c r="O167" s="48"/>
      <c r="P167" s="48"/>
      <c r="Q167" s="119"/>
    </row>
    <row r="168" spans="1:17" ht="18.75">
      <c r="A168" s="89"/>
      <c r="B168" s="12"/>
      <c r="C168" s="12"/>
      <c r="D168" s="12"/>
      <c r="E168" s="12"/>
      <c r="F168" s="12"/>
      <c r="G168" s="12"/>
      <c r="H168" s="13"/>
      <c r="I168" s="13"/>
      <c r="J168" s="13"/>
      <c r="K168" s="12"/>
      <c r="L168" s="12"/>
      <c r="M168" s="12"/>
      <c r="N168" s="12"/>
      <c r="O168" s="48"/>
      <c r="P168" s="48"/>
      <c r="Q168" s="119"/>
    </row>
    <row r="169" spans="1:17" ht="18.75">
      <c r="A169" s="89"/>
      <c r="B169" s="12"/>
      <c r="C169" s="12"/>
      <c r="D169" s="12"/>
      <c r="E169" s="12"/>
      <c r="F169" s="12"/>
      <c r="G169" s="12"/>
      <c r="H169" s="13"/>
      <c r="I169" s="13"/>
      <c r="J169" s="13"/>
      <c r="K169" s="12"/>
      <c r="L169" s="12"/>
      <c r="M169" s="12"/>
      <c r="N169" s="12"/>
      <c r="O169" s="48"/>
      <c r="P169" s="48"/>
      <c r="Q169" s="119"/>
    </row>
    <row r="170" spans="1:17" ht="18.75">
      <c r="A170" s="89"/>
      <c r="B170" s="12"/>
      <c r="C170" s="12"/>
      <c r="D170" s="12"/>
      <c r="E170" s="12"/>
      <c r="F170" s="12"/>
      <c r="G170" s="12"/>
      <c r="H170" s="13"/>
      <c r="I170" s="13"/>
      <c r="J170" s="13"/>
      <c r="K170" s="12"/>
      <c r="L170" s="12"/>
      <c r="M170" s="12"/>
      <c r="N170" s="12"/>
      <c r="O170" s="48"/>
      <c r="P170" s="48"/>
      <c r="Q170" s="119"/>
    </row>
    <row r="171" spans="1:17" ht="18.75">
      <c r="A171" s="89"/>
      <c r="B171" s="12"/>
      <c r="C171" s="12"/>
      <c r="D171" s="12"/>
      <c r="E171" s="12"/>
      <c r="F171" s="12"/>
      <c r="G171" s="12"/>
      <c r="H171" s="13"/>
      <c r="I171" s="13"/>
      <c r="J171" s="13"/>
      <c r="K171" s="12"/>
      <c r="L171" s="12"/>
      <c r="M171" s="12"/>
      <c r="N171" s="12"/>
      <c r="O171" s="48"/>
      <c r="P171" s="48"/>
      <c r="Q171" s="119"/>
    </row>
    <row r="172" spans="1:17" ht="18.75">
      <c r="A172" s="89"/>
      <c r="B172" s="12"/>
      <c r="C172" s="12"/>
      <c r="D172" s="12"/>
      <c r="E172" s="12"/>
      <c r="F172" s="12"/>
      <c r="G172" s="12"/>
      <c r="H172" s="13"/>
      <c r="I172" s="13"/>
      <c r="J172" s="13"/>
      <c r="K172" s="12"/>
      <c r="L172" s="12"/>
      <c r="M172" s="12"/>
      <c r="N172" s="12"/>
      <c r="O172" s="48"/>
      <c r="P172" s="48"/>
      <c r="Q172" s="119"/>
    </row>
    <row r="173" spans="1:17" ht="18.75">
      <c r="A173" s="89"/>
      <c r="B173" s="12"/>
      <c r="C173" s="12"/>
      <c r="D173" s="12"/>
      <c r="E173" s="12"/>
      <c r="F173" s="12"/>
      <c r="G173" s="12"/>
      <c r="H173" s="13"/>
      <c r="I173" s="13"/>
      <c r="J173" s="13"/>
      <c r="K173" s="12"/>
      <c r="L173" s="12"/>
      <c r="M173" s="12"/>
      <c r="N173" s="12"/>
      <c r="O173" s="48"/>
      <c r="P173" s="48"/>
      <c r="Q173" s="119"/>
    </row>
    <row r="174" spans="1:17" ht="18.75">
      <c r="A174" s="89"/>
      <c r="B174" s="12"/>
      <c r="C174" s="12"/>
      <c r="D174" s="12"/>
      <c r="E174" s="12"/>
      <c r="F174" s="12"/>
      <c r="G174" s="12"/>
      <c r="H174" s="13"/>
      <c r="I174" s="13"/>
      <c r="J174" s="13"/>
      <c r="K174" s="12"/>
      <c r="L174" s="12"/>
      <c r="M174" s="12"/>
      <c r="N174" s="12"/>
      <c r="O174" s="48"/>
      <c r="P174" s="48"/>
      <c r="Q174" s="119"/>
    </row>
    <row r="175" spans="1:17" ht="18.75">
      <c r="A175" s="89"/>
      <c r="B175" s="12"/>
      <c r="C175" s="12"/>
      <c r="D175" s="12"/>
      <c r="E175" s="12"/>
      <c r="F175" s="12"/>
      <c r="G175" s="12"/>
      <c r="H175" s="13"/>
      <c r="I175" s="13"/>
      <c r="J175" s="13"/>
      <c r="K175" s="12"/>
      <c r="L175" s="12"/>
      <c r="M175" s="12"/>
      <c r="N175" s="12"/>
      <c r="O175" s="48"/>
      <c r="P175" s="48"/>
      <c r="Q175" s="119"/>
    </row>
    <row r="176" spans="1:17" ht="18.75">
      <c r="A176" s="89"/>
      <c r="B176" s="12"/>
      <c r="C176" s="12"/>
      <c r="D176" s="12"/>
      <c r="E176" s="12"/>
      <c r="F176" s="12"/>
      <c r="G176" s="12"/>
      <c r="H176" s="13"/>
      <c r="I176" s="13"/>
      <c r="J176" s="13"/>
      <c r="K176" s="12"/>
      <c r="L176" s="12"/>
      <c r="M176" s="12"/>
      <c r="N176" s="12"/>
      <c r="O176" s="48"/>
      <c r="P176" s="48"/>
      <c r="Q176" s="119"/>
    </row>
    <row r="177" spans="1:17" ht="19.5" thickBot="1">
      <c r="A177" s="110"/>
      <c r="B177" s="111"/>
      <c r="C177" s="111"/>
      <c r="D177" s="111"/>
      <c r="E177" s="111"/>
      <c r="F177" s="111"/>
      <c r="G177" s="111"/>
      <c r="H177" s="112"/>
      <c r="I177" s="112"/>
      <c r="J177" s="112"/>
      <c r="K177" s="111"/>
      <c r="L177" s="111"/>
      <c r="M177" s="111"/>
      <c r="N177" s="111"/>
      <c r="O177" s="207"/>
      <c r="P177" s="207"/>
      <c r="Q177" s="208"/>
    </row>
  </sheetData>
  <sheetProtection/>
  <mergeCells count="26">
    <mergeCell ref="A61:L61"/>
    <mergeCell ref="N61:Q61"/>
    <mergeCell ref="A62:L62"/>
    <mergeCell ref="N94:P94"/>
    <mergeCell ref="N93:O93"/>
    <mergeCell ref="H65:L65"/>
    <mergeCell ref="A1:Q1"/>
    <mergeCell ref="A2:Q2"/>
    <mergeCell ref="A3:Q3"/>
    <mergeCell ref="A4:Q4"/>
    <mergeCell ref="B65:F65"/>
    <mergeCell ref="B6:F6"/>
    <mergeCell ref="H6:L6"/>
    <mergeCell ref="A142:Q142"/>
    <mergeCell ref="A143:Q143"/>
    <mergeCell ref="A138:Q138"/>
    <mergeCell ref="A139:Q139"/>
    <mergeCell ref="A140:Q140"/>
    <mergeCell ref="A141:Q141"/>
    <mergeCell ref="A137:Q137"/>
    <mergeCell ref="N103:O103"/>
    <mergeCell ref="N96:O96"/>
    <mergeCell ref="N97:O97"/>
    <mergeCell ref="A134:Q134"/>
    <mergeCell ref="A135:Q135"/>
    <mergeCell ref="A136:Q136"/>
  </mergeCells>
  <printOptions horizontalCentered="1"/>
  <pageMargins left="0.2755905511811024" right="0" top="0.31496062992125984" bottom="0.31496062992125984" header="0.15748031496062992" footer="0.2362204724409449"/>
  <pageSetup fitToHeight="1" fitToWidth="1" orientation="portrait" paperSize="8" scale="41" r:id="rId2"/>
  <colBreaks count="1" manualBreakCount="1">
    <brk id="17" max="143" man="1"/>
  </colBreaks>
  <drawing r:id="rId1"/>
</worksheet>
</file>

<file path=xl/worksheets/sheet2.xml><?xml version="1.0" encoding="utf-8"?>
<worksheet xmlns="http://schemas.openxmlformats.org/spreadsheetml/2006/main" xmlns:r="http://schemas.openxmlformats.org/officeDocument/2006/relationships">
  <dimension ref="A3:C33"/>
  <sheetViews>
    <sheetView zoomScalePageLayoutView="0" workbookViewId="0" topLeftCell="A13">
      <selection activeCell="C29" sqref="C29"/>
    </sheetView>
  </sheetViews>
  <sheetFormatPr defaultColWidth="9.00390625" defaultRowHeight="12.75"/>
  <cols>
    <col min="1" max="1" width="16.625" style="0" bestFit="1" customWidth="1"/>
    <col min="2" max="2" width="19.375" style="184" bestFit="1" customWidth="1"/>
    <col min="3" max="3" width="20.50390625" style="184" bestFit="1" customWidth="1"/>
  </cols>
  <sheetData>
    <row r="3" spans="1:3" ht="12.75">
      <c r="A3" s="193"/>
      <c r="B3" s="197" t="s">
        <v>392</v>
      </c>
      <c r="C3" s="198"/>
    </row>
    <row r="4" spans="1:3" ht="12.75">
      <c r="A4" s="194" t="s">
        <v>248</v>
      </c>
      <c r="B4" s="199" t="s">
        <v>280</v>
      </c>
      <c r="C4" s="200" t="s">
        <v>281</v>
      </c>
    </row>
    <row r="5" spans="1:3" ht="12.75">
      <c r="A5" s="193" t="s">
        <v>251</v>
      </c>
      <c r="B5" s="199">
        <v>0.1</v>
      </c>
      <c r="C5" s="200">
        <v>0</v>
      </c>
    </row>
    <row r="6" spans="1:3" ht="12.75">
      <c r="A6" s="196" t="s">
        <v>252</v>
      </c>
      <c r="B6" s="201">
        <v>1150000</v>
      </c>
      <c r="C6" s="202">
        <v>300069.2589875273</v>
      </c>
    </row>
    <row r="7" spans="1:3" ht="12.75">
      <c r="A7" s="196" t="s">
        <v>253</v>
      </c>
      <c r="B7" s="201">
        <v>1977790.01</v>
      </c>
      <c r="C7" s="202">
        <v>158223.2008</v>
      </c>
    </row>
    <row r="8" spans="1:3" ht="12.75">
      <c r="A8" s="196" t="s">
        <v>254</v>
      </c>
      <c r="B8" s="201">
        <v>7200</v>
      </c>
      <c r="C8" s="202">
        <v>2954</v>
      </c>
    </row>
    <row r="9" spans="1:3" ht="12.75">
      <c r="A9" s="196" t="s">
        <v>255</v>
      </c>
      <c r="B9" s="201">
        <v>4162.04</v>
      </c>
      <c r="C9" s="202">
        <v>3152.5699999999997</v>
      </c>
    </row>
    <row r="10" spans="1:3" ht="12.75">
      <c r="A10" s="196" t="s">
        <v>256</v>
      </c>
      <c r="B10" s="201">
        <v>290.08</v>
      </c>
      <c r="C10" s="202">
        <v>290.08</v>
      </c>
    </row>
    <row r="11" spans="1:3" ht="12.75">
      <c r="A11" s="196" t="s">
        <v>257</v>
      </c>
      <c r="B11" s="201">
        <v>410.86</v>
      </c>
      <c r="C11" s="202">
        <v>0</v>
      </c>
    </row>
    <row r="12" spans="1:3" ht="12.75">
      <c r="A12" s="196" t="s">
        <v>258</v>
      </c>
      <c r="B12" s="201">
        <v>324751.02999999997</v>
      </c>
      <c r="C12" s="202">
        <v>39193.43</v>
      </c>
    </row>
    <row r="13" spans="1:3" ht="12.75">
      <c r="A13" s="196" t="s">
        <v>259</v>
      </c>
      <c r="B13" s="201">
        <v>380761.48000000004</v>
      </c>
      <c r="C13" s="202">
        <v>21431.01000000001</v>
      </c>
    </row>
    <row r="14" spans="1:3" ht="12.75">
      <c r="A14" s="196" t="s">
        <v>260</v>
      </c>
      <c r="B14" s="201">
        <v>19178.32</v>
      </c>
      <c r="C14" s="202">
        <v>0</v>
      </c>
    </row>
    <row r="15" spans="1:3" ht="12.75">
      <c r="A15" s="196" t="s">
        <v>261</v>
      </c>
      <c r="B15" s="201">
        <v>335422.16999999963</v>
      </c>
      <c r="C15" s="202">
        <v>0</v>
      </c>
    </row>
    <row r="16" spans="1:3" ht="12.75">
      <c r="A16" s="196" t="s">
        <v>262</v>
      </c>
      <c r="B16" s="201">
        <v>0</v>
      </c>
      <c r="C16" s="202">
        <v>1275000</v>
      </c>
    </row>
    <row r="17" spans="1:3" ht="12.75">
      <c r="A17" s="196" t="s">
        <v>263</v>
      </c>
      <c r="B17" s="201">
        <v>0</v>
      </c>
      <c r="C17" s="202">
        <v>968412.14</v>
      </c>
    </row>
    <row r="18" spans="1:3" ht="12.75">
      <c r="A18" s="196" t="s">
        <v>264</v>
      </c>
      <c r="B18" s="201">
        <v>232884.48664900952</v>
      </c>
      <c r="C18" s="202">
        <v>0</v>
      </c>
    </row>
    <row r="19" spans="1:3" ht="12.75">
      <c r="A19" s="196" t="s">
        <v>265</v>
      </c>
      <c r="B19" s="201">
        <v>0</v>
      </c>
      <c r="C19" s="202">
        <v>0</v>
      </c>
    </row>
    <row r="20" spans="1:3" ht="12.75">
      <c r="A20" s="196" t="s">
        <v>266</v>
      </c>
      <c r="B20" s="201">
        <v>78278.9</v>
      </c>
      <c r="C20" s="202">
        <v>1459565.83</v>
      </c>
    </row>
    <row r="21" spans="1:3" ht="12.75">
      <c r="A21" s="196" t="s">
        <v>267</v>
      </c>
      <c r="B21" s="201">
        <v>19946.94000000002</v>
      </c>
      <c r="C21" s="202">
        <v>55676.69</v>
      </c>
    </row>
    <row r="22" spans="1:3" ht="12.75">
      <c r="A22" s="196" t="s">
        <v>268</v>
      </c>
      <c r="B22" s="201">
        <v>18363.91</v>
      </c>
      <c r="C22" s="202">
        <v>157703.01000000004</v>
      </c>
    </row>
    <row r="23" spans="1:3" ht="12.75">
      <c r="A23" s="196" t="s">
        <v>269</v>
      </c>
      <c r="B23" s="201">
        <v>4222.370000000001</v>
      </c>
      <c r="C23" s="202">
        <v>111670.41</v>
      </c>
    </row>
    <row r="24" spans="1:3" ht="12.75">
      <c r="A24" s="196" t="s">
        <v>270</v>
      </c>
      <c r="B24" s="201">
        <v>0</v>
      </c>
      <c r="C24" s="202">
        <v>321.07</v>
      </c>
    </row>
    <row r="25" spans="1:3" ht="12.75">
      <c r="A25" s="196" t="s">
        <v>271</v>
      </c>
      <c r="B25" s="201">
        <v>106315.79999999999</v>
      </c>
      <c r="C25" s="202">
        <v>0</v>
      </c>
    </row>
    <row r="26" spans="1:3" ht="12.75">
      <c r="A26" s="196" t="s">
        <v>272</v>
      </c>
      <c r="B26" s="201">
        <v>21064.02</v>
      </c>
      <c r="C26" s="202">
        <v>0</v>
      </c>
    </row>
    <row r="27" spans="1:3" ht="12.75">
      <c r="A27" s="196" t="s">
        <v>273</v>
      </c>
      <c r="B27" s="201">
        <v>28.21</v>
      </c>
      <c r="C27" s="202">
        <v>0</v>
      </c>
    </row>
    <row r="28" spans="1:3" ht="12.75">
      <c r="A28" s="196" t="s">
        <v>274</v>
      </c>
      <c r="B28" s="201">
        <v>14320.14</v>
      </c>
      <c r="C28" s="202">
        <v>0</v>
      </c>
    </row>
    <row r="29" spans="1:3" ht="12.75">
      <c r="A29" s="196" t="s">
        <v>275</v>
      </c>
      <c r="B29" s="201">
        <v>57936.43664900954</v>
      </c>
      <c r="C29" s="202">
        <v>0</v>
      </c>
    </row>
    <row r="30" spans="1:3" ht="12.75">
      <c r="A30" s="196" t="s">
        <v>276</v>
      </c>
      <c r="B30" s="201">
        <v>0</v>
      </c>
      <c r="C30" s="202">
        <v>34125</v>
      </c>
    </row>
    <row r="31" spans="1:3" ht="12.75">
      <c r="A31" s="196" t="s">
        <v>277</v>
      </c>
      <c r="B31" s="201">
        <v>0</v>
      </c>
      <c r="C31" s="202">
        <v>100808.98000000001</v>
      </c>
    </row>
    <row r="32" spans="1:3" ht="12.75">
      <c r="A32" s="196" t="s">
        <v>278</v>
      </c>
      <c r="B32" s="201">
        <v>1903.1</v>
      </c>
      <c r="C32" s="202">
        <v>14000</v>
      </c>
    </row>
    <row r="33" spans="1:3" ht="12.75">
      <c r="A33" s="195" t="s">
        <v>238</v>
      </c>
      <c r="B33" s="203">
        <v>4755230.4032980185</v>
      </c>
      <c r="C33" s="204">
        <v>4702596.679787529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Q846"/>
  <sheetViews>
    <sheetView zoomScalePageLayoutView="0" workbookViewId="0" topLeftCell="A1">
      <pane ySplit="5" topLeftCell="BM819" activePane="bottomLeft" state="frozen"/>
      <selection pane="topLeft" activeCell="A1" sqref="A1"/>
      <selection pane="bottomLeft" activeCell="A5" sqref="A5:L843"/>
    </sheetView>
  </sheetViews>
  <sheetFormatPr defaultColWidth="9.00390625" defaultRowHeight="12.75"/>
  <cols>
    <col min="10" max="10" width="11.625" style="184" bestFit="1" customWidth="1"/>
    <col min="11" max="12" width="11.625" style="192" bestFit="1" customWidth="1"/>
    <col min="13" max="14" width="10.125" style="0" customWidth="1"/>
    <col min="15" max="15" width="12.375" style="184" bestFit="1" customWidth="1"/>
  </cols>
  <sheetData>
    <row r="3" spans="4:5" ht="12.75">
      <c r="D3" t="s">
        <v>391</v>
      </c>
      <c r="E3" t="s">
        <v>392</v>
      </c>
    </row>
    <row r="4" spans="4:9" ht="12.75">
      <c r="D4">
        <v>1</v>
      </c>
      <c r="F4">
        <v>2</v>
      </c>
      <c r="H4" t="s">
        <v>393</v>
      </c>
      <c r="I4" t="s">
        <v>394</v>
      </c>
    </row>
    <row r="5" spans="1:12" ht="12.75">
      <c r="A5" t="s">
        <v>248</v>
      </c>
      <c r="B5" t="s">
        <v>395</v>
      </c>
      <c r="C5" t="s">
        <v>396</v>
      </c>
      <c r="D5" t="s">
        <v>397</v>
      </c>
      <c r="E5" t="s">
        <v>398</v>
      </c>
      <c r="F5" t="s">
        <v>397</v>
      </c>
      <c r="G5" t="s">
        <v>398</v>
      </c>
      <c r="H5" t="s">
        <v>393</v>
      </c>
      <c r="I5" t="s">
        <v>394</v>
      </c>
      <c r="J5" s="192" t="s">
        <v>279</v>
      </c>
      <c r="K5" s="192" t="s">
        <v>249</v>
      </c>
      <c r="L5" s="192" t="s">
        <v>250</v>
      </c>
    </row>
    <row r="6" spans="1:12" ht="12.75">
      <c r="A6" t="s">
        <v>251</v>
      </c>
      <c r="B6" t="s">
        <v>399</v>
      </c>
      <c r="C6" t="s">
        <v>400</v>
      </c>
      <c r="D6">
        <v>0.1</v>
      </c>
      <c r="E6">
        <v>0</v>
      </c>
      <c r="H6">
        <v>0.1</v>
      </c>
      <c r="I6">
        <v>0</v>
      </c>
      <c r="J6" s="184">
        <f aca="true" t="shared" si="0" ref="J6:J69">SUM(H6,-I6)</f>
        <v>0.1</v>
      </c>
      <c r="K6" s="192">
        <f>IF(J6&gt;0,J6,0)</f>
        <v>0.1</v>
      </c>
      <c r="L6" s="192">
        <f>IF(J6&lt;0,-J6,0)</f>
        <v>0</v>
      </c>
    </row>
    <row r="7" spans="1:12" ht="12.75">
      <c r="A7" t="s">
        <v>252</v>
      </c>
      <c r="B7" t="s">
        <v>401</v>
      </c>
      <c r="C7" t="s">
        <v>402</v>
      </c>
      <c r="D7">
        <v>1000000</v>
      </c>
      <c r="E7">
        <v>0</v>
      </c>
      <c r="H7">
        <v>1000000</v>
      </c>
      <c r="I7">
        <v>0</v>
      </c>
      <c r="J7" s="184">
        <f t="shared" si="0"/>
        <v>1000000</v>
      </c>
      <c r="K7" s="192">
        <f aca="true" t="shared" si="1" ref="K7:K70">IF(J7&gt;0,J7,0)</f>
        <v>1000000</v>
      </c>
      <c r="L7" s="192">
        <f aca="true" t="shared" si="2" ref="L7:L70">IF(J7&lt;0,-J7,0)</f>
        <v>0</v>
      </c>
    </row>
    <row r="8" spans="1:12" ht="12.75">
      <c r="A8" t="s">
        <v>252</v>
      </c>
      <c r="B8" t="s">
        <v>403</v>
      </c>
      <c r="C8" t="s">
        <v>404</v>
      </c>
      <c r="D8">
        <v>150000</v>
      </c>
      <c r="E8">
        <v>0</v>
      </c>
      <c r="H8">
        <v>150000</v>
      </c>
      <c r="I8">
        <v>0</v>
      </c>
      <c r="J8" s="184">
        <f t="shared" si="0"/>
        <v>150000</v>
      </c>
      <c r="K8" s="192">
        <f t="shared" si="1"/>
        <v>150000</v>
      </c>
      <c r="L8" s="192">
        <f t="shared" si="2"/>
        <v>0</v>
      </c>
    </row>
    <row r="9" spans="1:12" ht="12.75">
      <c r="A9" t="s">
        <v>252</v>
      </c>
      <c r="B9" t="s">
        <v>405</v>
      </c>
      <c r="C9" t="s">
        <v>406</v>
      </c>
      <c r="D9">
        <v>0</v>
      </c>
      <c r="E9">
        <v>283562.5825385177</v>
      </c>
      <c r="F9">
        <v>0</v>
      </c>
      <c r="G9">
        <v>16506.676449009545</v>
      </c>
      <c r="H9">
        <v>0</v>
      </c>
      <c r="I9">
        <v>300069.2589875273</v>
      </c>
      <c r="J9" s="184">
        <f t="shared" si="0"/>
        <v>-300069.2589875273</v>
      </c>
      <c r="K9" s="192">
        <f t="shared" si="1"/>
        <v>0</v>
      </c>
      <c r="L9" s="192">
        <f t="shared" si="2"/>
        <v>300069.2589875273</v>
      </c>
    </row>
    <row r="10" spans="1:12" ht="12.75">
      <c r="A10" t="s">
        <v>253</v>
      </c>
      <c r="B10" t="s">
        <v>407</v>
      </c>
      <c r="C10" t="s">
        <v>408</v>
      </c>
      <c r="D10">
        <v>450000</v>
      </c>
      <c r="E10">
        <v>0</v>
      </c>
      <c r="H10">
        <v>450000</v>
      </c>
      <c r="I10">
        <v>0</v>
      </c>
      <c r="J10" s="184">
        <f t="shared" si="0"/>
        <v>450000</v>
      </c>
      <c r="K10" s="192">
        <f t="shared" si="1"/>
        <v>450000</v>
      </c>
      <c r="L10" s="192">
        <f t="shared" si="2"/>
        <v>0</v>
      </c>
    </row>
    <row r="11" spans="1:12" ht="12.75">
      <c r="A11" t="s">
        <v>253</v>
      </c>
      <c r="B11" t="s">
        <v>409</v>
      </c>
      <c r="C11" t="s">
        <v>410</v>
      </c>
      <c r="D11">
        <v>180000</v>
      </c>
      <c r="E11">
        <v>0</v>
      </c>
      <c r="H11">
        <v>180000</v>
      </c>
      <c r="I11">
        <v>0</v>
      </c>
      <c r="J11" s="184">
        <f t="shared" si="0"/>
        <v>180000</v>
      </c>
      <c r="K11" s="192">
        <f t="shared" si="1"/>
        <v>180000</v>
      </c>
      <c r="L11" s="192">
        <f t="shared" si="2"/>
        <v>0</v>
      </c>
    </row>
    <row r="12" spans="1:12" ht="12.75">
      <c r="A12" t="s">
        <v>253</v>
      </c>
      <c r="B12" t="s">
        <v>411</v>
      </c>
      <c r="C12" t="s">
        <v>412</v>
      </c>
      <c r="D12">
        <v>160000</v>
      </c>
      <c r="E12">
        <v>0</v>
      </c>
      <c r="H12">
        <v>160000</v>
      </c>
      <c r="I12">
        <v>0</v>
      </c>
      <c r="J12" s="184">
        <f t="shared" si="0"/>
        <v>160000</v>
      </c>
      <c r="K12" s="192">
        <f t="shared" si="1"/>
        <v>160000</v>
      </c>
      <c r="L12" s="192">
        <f t="shared" si="2"/>
        <v>0</v>
      </c>
    </row>
    <row r="13" spans="1:12" ht="12.75">
      <c r="A13" t="s">
        <v>253</v>
      </c>
      <c r="B13" t="s">
        <v>413</v>
      </c>
      <c r="C13" t="s">
        <v>414</v>
      </c>
      <c r="D13">
        <v>550000</v>
      </c>
      <c r="E13">
        <v>0</v>
      </c>
      <c r="H13">
        <v>550000</v>
      </c>
      <c r="I13">
        <v>0</v>
      </c>
      <c r="J13" s="184">
        <f t="shared" si="0"/>
        <v>550000</v>
      </c>
      <c r="K13" s="192">
        <f t="shared" si="1"/>
        <v>550000</v>
      </c>
      <c r="L13" s="192">
        <f t="shared" si="2"/>
        <v>0</v>
      </c>
    </row>
    <row r="14" spans="1:12" ht="12.75">
      <c r="A14" t="s">
        <v>253</v>
      </c>
      <c r="B14" t="s">
        <v>415</v>
      </c>
      <c r="C14" t="s">
        <v>416</v>
      </c>
      <c r="D14">
        <v>300000</v>
      </c>
      <c r="E14">
        <v>0</v>
      </c>
      <c r="H14">
        <v>300000</v>
      </c>
      <c r="I14">
        <v>0</v>
      </c>
      <c r="J14" s="184">
        <f t="shared" si="0"/>
        <v>300000</v>
      </c>
      <c r="K14" s="192">
        <f t="shared" si="1"/>
        <v>300000</v>
      </c>
      <c r="L14" s="192">
        <f t="shared" si="2"/>
        <v>0</v>
      </c>
    </row>
    <row r="15" spans="1:12" ht="12.75">
      <c r="A15" t="s">
        <v>253</v>
      </c>
      <c r="B15" t="s">
        <v>417</v>
      </c>
      <c r="C15" t="s">
        <v>418</v>
      </c>
      <c r="D15">
        <v>120000</v>
      </c>
      <c r="E15">
        <v>0</v>
      </c>
      <c r="H15">
        <v>120000</v>
      </c>
      <c r="I15">
        <v>0</v>
      </c>
      <c r="J15" s="184">
        <f t="shared" si="0"/>
        <v>120000</v>
      </c>
      <c r="K15" s="192">
        <f t="shared" si="1"/>
        <v>120000</v>
      </c>
      <c r="L15" s="192">
        <f t="shared" si="2"/>
        <v>0</v>
      </c>
    </row>
    <row r="16" spans="1:12" ht="12.75">
      <c r="A16" t="s">
        <v>253</v>
      </c>
      <c r="B16" t="s">
        <v>419</v>
      </c>
      <c r="C16" t="s">
        <v>420</v>
      </c>
      <c r="D16">
        <v>20000</v>
      </c>
      <c r="E16">
        <v>0</v>
      </c>
      <c r="H16">
        <v>20000</v>
      </c>
      <c r="I16">
        <v>0</v>
      </c>
      <c r="J16" s="184">
        <f t="shared" si="0"/>
        <v>20000</v>
      </c>
      <c r="K16" s="192">
        <f t="shared" si="1"/>
        <v>20000</v>
      </c>
      <c r="L16" s="192">
        <f t="shared" si="2"/>
        <v>0</v>
      </c>
    </row>
    <row r="17" spans="1:12" ht="12.75">
      <c r="A17" t="s">
        <v>253</v>
      </c>
      <c r="B17" t="s">
        <v>421</v>
      </c>
      <c r="C17" t="s">
        <v>422</v>
      </c>
      <c r="D17">
        <v>180000</v>
      </c>
      <c r="E17">
        <v>0</v>
      </c>
      <c r="H17">
        <v>180000</v>
      </c>
      <c r="I17">
        <v>0</v>
      </c>
      <c r="J17" s="184">
        <f t="shared" si="0"/>
        <v>180000</v>
      </c>
      <c r="K17" s="192">
        <f t="shared" si="1"/>
        <v>180000</v>
      </c>
      <c r="L17" s="192">
        <f t="shared" si="2"/>
        <v>0</v>
      </c>
    </row>
    <row r="18" spans="1:12" ht="12.75">
      <c r="A18" t="s">
        <v>253</v>
      </c>
      <c r="B18" t="s">
        <v>423</v>
      </c>
      <c r="C18" t="s">
        <v>424</v>
      </c>
      <c r="D18">
        <v>15000</v>
      </c>
      <c r="E18">
        <v>0</v>
      </c>
      <c r="H18">
        <v>15000</v>
      </c>
      <c r="I18">
        <v>0</v>
      </c>
      <c r="J18" s="184">
        <f t="shared" si="0"/>
        <v>15000</v>
      </c>
      <c r="K18" s="192">
        <f t="shared" si="1"/>
        <v>15000</v>
      </c>
      <c r="L18" s="192">
        <f t="shared" si="2"/>
        <v>0</v>
      </c>
    </row>
    <row r="19" spans="1:12" ht="12.75">
      <c r="A19" t="s">
        <v>253</v>
      </c>
      <c r="B19" t="s">
        <v>425</v>
      </c>
      <c r="C19" t="s">
        <v>426</v>
      </c>
      <c r="D19">
        <v>1000</v>
      </c>
      <c r="E19">
        <v>0</v>
      </c>
      <c r="H19">
        <v>1000</v>
      </c>
      <c r="I19">
        <v>0</v>
      </c>
      <c r="J19" s="184">
        <f t="shared" si="0"/>
        <v>1000</v>
      </c>
      <c r="K19" s="192">
        <f t="shared" si="1"/>
        <v>1000</v>
      </c>
      <c r="L19" s="192">
        <f t="shared" si="2"/>
        <v>0</v>
      </c>
    </row>
    <row r="20" spans="1:12" ht="12.75">
      <c r="A20" t="s">
        <v>253</v>
      </c>
      <c r="B20" t="s">
        <v>427</v>
      </c>
      <c r="C20" t="s">
        <v>428</v>
      </c>
      <c r="D20">
        <v>1100</v>
      </c>
      <c r="E20">
        <v>0</v>
      </c>
      <c r="H20">
        <v>1100</v>
      </c>
      <c r="I20">
        <v>0</v>
      </c>
      <c r="J20" s="184">
        <f t="shared" si="0"/>
        <v>1100</v>
      </c>
      <c r="K20" s="192">
        <f t="shared" si="1"/>
        <v>1100</v>
      </c>
      <c r="L20" s="192">
        <f t="shared" si="2"/>
        <v>0</v>
      </c>
    </row>
    <row r="21" spans="1:12" ht="12.75">
      <c r="A21" t="s">
        <v>253</v>
      </c>
      <c r="B21" t="s">
        <v>429</v>
      </c>
      <c r="C21" t="s">
        <v>430</v>
      </c>
      <c r="D21">
        <v>110</v>
      </c>
      <c r="E21">
        <v>0</v>
      </c>
      <c r="H21">
        <v>110</v>
      </c>
      <c r="I21">
        <v>0</v>
      </c>
      <c r="J21" s="184">
        <f t="shared" si="0"/>
        <v>110</v>
      </c>
      <c r="K21" s="192">
        <f t="shared" si="1"/>
        <v>110</v>
      </c>
      <c r="L21" s="192">
        <f t="shared" si="2"/>
        <v>0</v>
      </c>
    </row>
    <row r="22" spans="1:12" ht="12.75">
      <c r="A22" t="s">
        <v>253</v>
      </c>
      <c r="B22" t="s">
        <v>431</v>
      </c>
      <c r="C22" t="s">
        <v>432</v>
      </c>
      <c r="D22">
        <v>0.01</v>
      </c>
      <c r="E22">
        <v>0</v>
      </c>
      <c r="H22">
        <v>0.01</v>
      </c>
      <c r="I22">
        <v>0</v>
      </c>
      <c r="J22" s="184">
        <f t="shared" si="0"/>
        <v>0.01</v>
      </c>
      <c r="K22" s="192">
        <f t="shared" si="1"/>
        <v>0.01</v>
      </c>
      <c r="L22" s="192">
        <f t="shared" si="2"/>
        <v>0</v>
      </c>
    </row>
    <row r="23" spans="1:12" ht="12.75">
      <c r="A23" t="s">
        <v>253</v>
      </c>
      <c r="B23" t="s">
        <v>433</v>
      </c>
      <c r="C23" t="s">
        <v>434</v>
      </c>
      <c r="D23">
        <v>130</v>
      </c>
      <c r="E23">
        <v>0</v>
      </c>
      <c r="H23">
        <v>130</v>
      </c>
      <c r="I23">
        <v>0</v>
      </c>
      <c r="J23" s="184">
        <f t="shared" si="0"/>
        <v>130</v>
      </c>
      <c r="K23" s="192">
        <f t="shared" si="1"/>
        <v>130</v>
      </c>
      <c r="L23" s="192">
        <f t="shared" si="2"/>
        <v>0</v>
      </c>
    </row>
    <row r="24" spans="1:12" ht="12.75">
      <c r="A24" t="s">
        <v>253</v>
      </c>
      <c r="B24" t="s">
        <v>435</v>
      </c>
      <c r="C24" t="s">
        <v>436</v>
      </c>
      <c r="D24">
        <v>450</v>
      </c>
      <c r="E24">
        <v>0</v>
      </c>
      <c r="H24">
        <v>450</v>
      </c>
      <c r="I24">
        <v>0</v>
      </c>
      <c r="J24" s="184">
        <f t="shared" si="0"/>
        <v>450</v>
      </c>
      <c r="K24" s="192">
        <f t="shared" si="1"/>
        <v>450</v>
      </c>
      <c r="L24" s="192">
        <f t="shared" si="2"/>
        <v>0</v>
      </c>
    </row>
    <row r="25" spans="1:12" ht="12.75">
      <c r="A25" t="s">
        <v>253</v>
      </c>
      <c r="B25" t="s">
        <v>437</v>
      </c>
      <c r="C25" t="s">
        <v>438</v>
      </c>
      <c r="D25">
        <v>0</v>
      </c>
      <c r="E25">
        <v>118667.4006</v>
      </c>
      <c r="F25">
        <v>0</v>
      </c>
      <c r="G25">
        <v>39555.8002</v>
      </c>
      <c r="H25">
        <v>0</v>
      </c>
      <c r="I25">
        <v>158223.2008</v>
      </c>
      <c r="J25" s="184">
        <f t="shared" si="0"/>
        <v>-158223.2008</v>
      </c>
      <c r="K25" s="192">
        <f t="shared" si="1"/>
        <v>0</v>
      </c>
      <c r="L25" s="192">
        <f t="shared" si="2"/>
        <v>158223.2008</v>
      </c>
    </row>
    <row r="26" spans="1:12" ht="12.75">
      <c r="A26" t="s">
        <v>254</v>
      </c>
      <c r="B26" t="s">
        <v>439</v>
      </c>
      <c r="C26" t="s">
        <v>440</v>
      </c>
      <c r="D26">
        <v>300</v>
      </c>
      <c r="E26">
        <v>0</v>
      </c>
      <c r="H26">
        <v>300</v>
      </c>
      <c r="I26">
        <v>0</v>
      </c>
      <c r="J26" s="184">
        <f t="shared" si="0"/>
        <v>300</v>
      </c>
      <c r="K26" s="192">
        <f t="shared" si="1"/>
        <v>300</v>
      </c>
      <c r="L26" s="192">
        <f t="shared" si="2"/>
        <v>0</v>
      </c>
    </row>
    <row r="27" spans="1:12" ht="12.75">
      <c r="A27" t="s">
        <v>254</v>
      </c>
      <c r="B27" t="s">
        <v>441</v>
      </c>
      <c r="C27" t="s">
        <v>442</v>
      </c>
      <c r="D27">
        <v>2000</v>
      </c>
      <c r="E27">
        <v>0</v>
      </c>
      <c r="H27">
        <v>2000</v>
      </c>
      <c r="I27">
        <v>0</v>
      </c>
      <c r="J27" s="184">
        <f t="shared" si="0"/>
        <v>2000</v>
      </c>
      <c r="K27" s="192">
        <f t="shared" si="1"/>
        <v>2000</v>
      </c>
      <c r="L27" s="192">
        <f t="shared" si="2"/>
        <v>0</v>
      </c>
    </row>
    <row r="28" spans="1:12" ht="12.75">
      <c r="A28" t="s">
        <v>254</v>
      </c>
      <c r="B28" t="s">
        <v>443</v>
      </c>
      <c r="C28" t="s">
        <v>444</v>
      </c>
      <c r="D28">
        <v>1200</v>
      </c>
      <c r="E28">
        <v>0</v>
      </c>
      <c r="H28">
        <v>1200</v>
      </c>
      <c r="I28">
        <v>0</v>
      </c>
      <c r="J28" s="184">
        <f t="shared" si="0"/>
        <v>1200</v>
      </c>
      <c r="K28" s="192">
        <f t="shared" si="1"/>
        <v>1200</v>
      </c>
      <c r="L28" s="192">
        <f t="shared" si="2"/>
        <v>0</v>
      </c>
    </row>
    <row r="29" spans="1:12" ht="12.75">
      <c r="A29" t="s">
        <v>254</v>
      </c>
      <c r="B29" t="s">
        <v>445</v>
      </c>
      <c r="C29" t="s">
        <v>446</v>
      </c>
      <c r="D29">
        <v>200</v>
      </c>
      <c r="E29">
        <v>0</v>
      </c>
      <c r="H29">
        <v>200</v>
      </c>
      <c r="I29">
        <v>0</v>
      </c>
      <c r="J29" s="184">
        <f t="shared" si="0"/>
        <v>200</v>
      </c>
      <c r="K29" s="192">
        <f t="shared" si="1"/>
        <v>200</v>
      </c>
      <c r="L29" s="192">
        <f t="shared" si="2"/>
        <v>0</v>
      </c>
    </row>
    <row r="30" spans="1:12" ht="12.75">
      <c r="A30" t="s">
        <v>254</v>
      </c>
      <c r="B30" t="s">
        <v>447</v>
      </c>
      <c r="C30" t="s">
        <v>448</v>
      </c>
      <c r="D30">
        <v>3500</v>
      </c>
      <c r="E30">
        <v>0</v>
      </c>
      <c r="H30">
        <v>3500</v>
      </c>
      <c r="I30">
        <v>0</v>
      </c>
      <c r="J30" s="184">
        <f t="shared" si="0"/>
        <v>3500</v>
      </c>
      <c r="K30" s="192">
        <f t="shared" si="1"/>
        <v>3500</v>
      </c>
      <c r="L30" s="192">
        <f t="shared" si="2"/>
        <v>0</v>
      </c>
    </row>
    <row r="31" spans="1:12" ht="12.75">
      <c r="A31" t="s">
        <v>254</v>
      </c>
      <c r="B31" t="s">
        <v>449</v>
      </c>
      <c r="C31" t="s">
        <v>450</v>
      </c>
      <c r="D31">
        <v>0</v>
      </c>
      <c r="E31">
        <v>2160</v>
      </c>
      <c r="F31">
        <v>0</v>
      </c>
      <c r="G31">
        <v>794</v>
      </c>
      <c r="H31">
        <v>0</v>
      </c>
      <c r="I31">
        <v>2954</v>
      </c>
      <c r="J31" s="184">
        <f t="shared" si="0"/>
        <v>-2954</v>
      </c>
      <c r="K31" s="192">
        <f t="shared" si="1"/>
        <v>0</v>
      </c>
      <c r="L31" s="192">
        <f t="shared" si="2"/>
        <v>2954</v>
      </c>
    </row>
    <row r="32" spans="1:12" ht="12.75">
      <c r="A32" t="s">
        <v>255</v>
      </c>
      <c r="B32" t="s">
        <v>451</v>
      </c>
      <c r="C32" t="s">
        <v>452</v>
      </c>
      <c r="D32">
        <v>200</v>
      </c>
      <c r="E32">
        <v>0</v>
      </c>
      <c r="H32">
        <v>200</v>
      </c>
      <c r="I32">
        <v>0</v>
      </c>
      <c r="J32" s="184">
        <f t="shared" si="0"/>
        <v>200</v>
      </c>
      <c r="K32" s="192">
        <f t="shared" si="1"/>
        <v>200</v>
      </c>
      <c r="L32" s="192">
        <f t="shared" si="2"/>
        <v>0</v>
      </c>
    </row>
    <row r="33" spans="1:12" ht="12.75">
      <c r="A33" t="s">
        <v>255</v>
      </c>
      <c r="B33" t="s">
        <v>453</v>
      </c>
      <c r="C33" t="s">
        <v>454</v>
      </c>
      <c r="D33">
        <v>800</v>
      </c>
      <c r="E33">
        <v>0</v>
      </c>
      <c r="H33">
        <v>800</v>
      </c>
      <c r="I33">
        <v>0</v>
      </c>
      <c r="J33" s="184">
        <f t="shared" si="0"/>
        <v>800</v>
      </c>
      <c r="K33" s="192">
        <f t="shared" si="1"/>
        <v>800</v>
      </c>
      <c r="L33" s="192">
        <f t="shared" si="2"/>
        <v>0</v>
      </c>
    </row>
    <row r="34" spans="1:12" ht="12.75">
      <c r="A34" t="s">
        <v>255</v>
      </c>
      <c r="B34" t="s">
        <v>455</v>
      </c>
      <c r="C34" t="s">
        <v>456</v>
      </c>
      <c r="D34">
        <v>100</v>
      </c>
      <c r="E34">
        <v>0</v>
      </c>
      <c r="H34">
        <v>100</v>
      </c>
      <c r="I34">
        <v>0</v>
      </c>
      <c r="J34" s="184">
        <f t="shared" si="0"/>
        <v>100</v>
      </c>
      <c r="K34" s="192">
        <f t="shared" si="1"/>
        <v>100</v>
      </c>
      <c r="L34" s="192">
        <f t="shared" si="2"/>
        <v>0</v>
      </c>
    </row>
    <row r="35" spans="1:12" ht="12.75">
      <c r="A35" t="s">
        <v>255</v>
      </c>
      <c r="B35" t="s">
        <v>457</v>
      </c>
      <c r="C35" t="s">
        <v>458</v>
      </c>
      <c r="D35">
        <v>500</v>
      </c>
      <c r="E35">
        <v>0</v>
      </c>
      <c r="H35">
        <v>500</v>
      </c>
      <c r="I35">
        <v>0</v>
      </c>
      <c r="J35" s="184">
        <f t="shared" si="0"/>
        <v>500</v>
      </c>
      <c r="K35" s="192">
        <f t="shared" si="1"/>
        <v>500</v>
      </c>
      <c r="L35" s="192">
        <f t="shared" si="2"/>
        <v>0</v>
      </c>
    </row>
    <row r="36" spans="1:12" ht="12.75">
      <c r="A36" t="s">
        <v>255</v>
      </c>
      <c r="B36" t="s">
        <v>459</v>
      </c>
      <c r="C36" t="s">
        <v>460</v>
      </c>
      <c r="D36">
        <v>0</v>
      </c>
      <c r="E36">
        <v>0</v>
      </c>
      <c r="H36">
        <v>0</v>
      </c>
      <c r="I36">
        <v>0</v>
      </c>
      <c r="J36" s="184">
        <f t="shared" si="0"/>
        <v>0</v>
      </c>
      <c r="K36" s="192">
        <f t="shared" si="1"/>
        <v>0</v>
      </c>
      <c r="L36" s="192">
        <f t="shared" si="2"/>
        <v>0</v>
      </c>
    </row>
    <row r="37" spans="1:12" ht="12.75">
      <c r="A37" t="s">
        <v>255</v>
      </c>
      <c r="B37" t="s">
        <v>461</v>
      </c>
      <c r="C37" t="s">
        <v>462</v>
      </c>
      <c r="D37">
        <v>0</v>
      </c>
      <c r="E37">
        <v>0</v>
      </c>
      <c r="H37">
        <v>0</v>
      </c>
      <c r="I37">
        <v>0</v>
      </c>
      <c r="J37" s="184">
        <f t="shared" si="0"/>
        <v>0</v>
      </c>
      <c r="K37" s="192">
        <f t="shared" si="1"/>
        <v>0</v>
      </c>
      <c r="L37" s="192">
        <f t="shared" si="2"/>
        <v>0</v>
      </c>
    </row>
    <row r="38" spans="1:12" ht="12.75">
      <c r="A38" t="s">
        <v>255</v>
      </c>
      <c r="B38" t="s">
        <v>463</v>
      </c>
      <c r="C38" t="s">
        <v>464</v>
      </c>
      <c r="D38">
        <v>0</v>
      </c>
      <c r="E38">
        <v>0</v>
      </c>
      <c r="H38">
        <v>0</v>
      </c>
      <c r="I38">
        <v>0</v>
      </c>
      <c r="J38" s="184">
        <f t="shared" si="0"/>
        <v>0</v>
      </c>
      <c r="K38" s="192">
        <f t="shared" si="1"/>
        <v>0</v>
      </c>
      <c r="L38" s="192">
        <f t="shared" si="2"/>
        <v>0</v>
      </c>
    </row>
    <row r="39" spans="1:12" ht="12.75">
      <c r="A39" t="s">
        <v>255</v>
      </c>
      <c r="B39" t="s">
        <v>465</v>
      </c>
      <c r="C39" t="s">
        <v>466</v>
      </c>
      <c r="D39">
        <v>0</v>
      </c>
      <c r="E39">
        <v>0</v>
      </c>
      <c r="H39">
        <v>0</v>
      </c>
      <c r="I39">
        <v>0</v>
      </c>
      <c r="J39" s="184">
        <f t="shared" si="0"/>
        <v>0</v>
      </c>
      <c r="K39" s="192">
        <f t="shared" si="1"/>
        <v>0</v>
      </c>
      <c r="L39" s="192">
        <f t="shared" si="2"/>
        <v>0</v>
      </c>
    </row>
    <row r="40" spans="1:12" ht="12.75">
      <c r="A40" t="s">
        <v>255</v>
      </c>
      <c r="B40" t="s">
        <v>467</v>
      </c>
      <c r="C40" t="s">
        <v>468</v>
      </c>
      <c r="D40">
        <v>0</v>
      </c>
      <c r="E40">
        <v>0</v>
      </c>
      <c r="H40">
        <v>0</v>
      </c>
      <c r="I40">
        <v>0</v>
      </c>
      <c r="J40" s="184">
        <f t="shared" si="0"/>
        <v>0</v>
      </c>
      <c r="K40" s="192">
        <f t="shared" si="1"/>
        <v>0</v>
      </c>
      <c r="L40" s="192">
        <f t="shared" si="2"/>
        <v>0</v>
      </c>
    </row>
    <row r="41" spans="1:12" ht="12.75">
      <c r="A41" t="s">
        <v>255</v>
      </c>
      <c r="B41" t="s">
        <v>469</v>
      </c>
      <c r="C41" t="s">
        <v>470</v>
      </c>
      <c r="D41">
        <v>30</v>
      </c>
      <c r="E41">
        <v>0</v>
      </c>
      <c r="H41">
        <v>30</v>
      </c>
      <c r="I41">
        <v>0</v>
      </c>
      <c r="J41" s="184">
        <f t="shared" si="0"/>
        <v>30</v>
      </c>
      <c r="K41" s="192">
        <f t="shared" si="1"/>
        <v>30</v>
      </c>
      <c r="L41" s="192">
        <f t="shared" si="2"/>
        <v>0</v>
      </c>
    </row>
    <row r="42" spans="1:12" ht="12.75">
      <c r="A42" t="s">
        <v>255</v>
      </c>
      <c r="B42" t="s">
        <v>471</v>
      </c>
      <c r="C42" t="s">
        <v>472</v>
      </c>
      <c r="D42">
        <v>40</v>
      </c>
      <c r="E42">
        <v>0</v>
      </c>
      <c r="H42">
        <v>40</v>
      </c>
      <c r="I42">
        <v>0</v>
      </c>
      <c r="J42" s="184">
        <f t="shared" si="0"/>
        <v>40</v>
      </c>
      <c r="K42" s="192">
        <f t="shared" si="1"/>
        <v>40</v>
      </c>
      <c r="L42" s="192">
        <f t="shared" si="2"/>
        <v>0</v>
      </c>
    </row>
    <row r="43" spans="1:12" ht="12.75">
      <c r="A43" t="s">
        <v>255</v>
      </c>
      <c r="B43" t="s">
        <v>473</v>
      </c>
      <c r="C43" t="s">
        <v>474</v>
      </c>
      <c r="D43">
        <v>45</v>
      </c>
      <c r="E43">
        <v>0</v>
      </c>
      <c r="H43">
        <v>45</v>
      </c>
      <c r="I43">
        <v>0</v>
      </c>
      <c r="J43" s="184">
        <f t="shared" si="0"/>
        <v>45</v>
      </c>
      <c r="K43" s="192">
        <f t="shared" si="1"/>
        <v>45</v>
      </c>
      <c r="L43" s="192">
        <f t="shared" si="2"/>
        <v>0</v>
      </c>
    </row>
    <row r="44" spans="1:12" ht="12.75">
      <c r="A44" t="s">
        <v>255</v>
      </c>
      <c r="B44" t="s">
        <v>475</v>
      </c>
      <c r="C44" t="s">
        <v>476</v>
      </c>
      <c r="D44">
        <v>0.01</v>
      </c>
      <c r="E44">
        <v>0</v>
      </c>
      <c r="H44">
        <v>0.01</v>
      </c>
      <c r="I44">
        <v>0</v>
      </c>
      <c r="J44" s="184">
        <f t="shared" si="0"/>
        <v>0.01</v>
      </c>
      <c r="K44" s="192">
        <f t="shared" si="1"/>
        <v>0.01</v>
      </c>
      <c r="L44" s="192">
        <f t="shared" si="2"/>
        <v>0</v>
      </c>
    </row>
    <row r="45" spans="1:12" ht="12.75">
      <c r="A45" t="s">
        <v>255</v>
      </c>
      <c r="B45" t="s">
        <v>477</v>
      </c>
      <c r="C45" t="s">
        <v>478</v>
      </c>
      <c r="D45">
        <v>0.01</v>
      </c>
      <c r="E45">
        <v>0</v>
      </c>
      <c r="H45">
        <v>0.01</v>
      </c>
      <c r="I45">
        <v>0</v>
      </c>
      <c r="J45" s="184">
        <f t="shared" si="0"/>
        <v>0.01</v>
      </c>
      <c r="K45" s="192">
        <f t="shared" si="1"/>
        <v>0.01</v>
      </c>
      <c r="L45" s="192">
        <f t="shared" si="2"/>
        <v>0</v>
      </c>
    </row>
    <row r="46" spans="1:12" ht="12.75">
      <c r="A46" t="s">
        <v>255</v>
      </c>
      <c r="B46" t="s">
        <v>479</v>
      </c>
      <c r="C46" t="s">
        <v>480</v>
      </c>
      <c r="D46">
        <v>0.01</v>
      </c>
      <c r="E46">
        <v>0</v>
      </c>
      <c r="H46">
        <v>0.01</v>
      </c>
      <c r="I46">
        <v>0</v>
      </c>
      <c r="J46" s="184">
        <f t="shared" si="0"/>
        <v>0.01</v>
      </c>
      <c r="K46" s="192">
        <f t="shared" si="1"/>
        <v>0.01</v>
      </c>
      <c r="L46" s="192">
        <f t="shared" si="2"/>
        <v>0</v>
      </c>
    </row>
    <row r="47" spans="1:12" ht="12.75">
      <c r="A47" t="s">
        <v>255</v>
      </c>
      <c r="B47" t="s">
        <v>481</v>
      </c>
      <c r="C47" t="s">
        <v>482</v>
      </c>
      <c r="D47">
        <v>0.01</v>
      </c>
      <c r="E47">
        <v>0</v>
      </c>
      <c r="H47">
        <v>0.01</v>
      </c>
      <c r="I47">
        <v>0</v>
      </c>
      <c r="J47" s="184">
        <f t="shared" si="0"/>
        <v>0.01</v>
      </c>
      <c r="K47" s="192">
        <f t="shared" si="1"/>
        <v>0.01</v>
      </c>
      <c r="L47" s="192">
        <f t="shared" si="2"/>
        <v>0</v>
      </c>
    </row>
    <row r="48" spans="1:12" ht="12.75">
      <c r="A48" t="s">
        <v>255</v>
      </c>
      <c r="B48" t="s">
        <v>483</v>
      </c>
      <c r="C48" t="s">
        <v>484</v>
      </c>
      <c r="D48">
        <v>100</v>
      </c>
      <c r="E48">
        <v>0</v>
      </c>
      <c r="H48">
        <v>100</v>
      </c>
      <c r="I48">
        <v>0</v>
      </c>
      <c r="J48" s="184">
        <f t="shared" si="0"/>
        <v>100</v>
      </c>
      <c r="K48" s="192">
        <f t="shared" si="1"/>
        <v>100</v>
      </c>
      <c r="L48" s="192">
        <f t="shared" si="2"/>
        <v>0</v>
      </c>
    </row>
    <row r="49" spans="1:12" ht="12.75">
      <c r="A49" t="s">
        <v>255</v>
      </c>
      <c r="B49" t="s">
        <v>485</v>
      </c>
      <c r="C49" t="s">
        <v>486</v>
      </c>
      <c r="D49">
        <v>120</v>
      </c>
      <c r="E49">
        <v>0</v>
      </c>
      <c r="H49">
        <v>120</v>
      </c>
      <c r="I49">
        <v>0</v>
      </c>
      <c r="J49" s="184">
        <f t="shared" si="0"/>
        <v>120</v>
      </c>
      <c r="K49" s="192">
        <f t="shared" si="1"/>
        <v>120</v>
      </c>
      <c r="L49" s="192">
        <f t="shared" si="2"/>
        <v>0</v>
      </c>
    </row>
    <row r="50" spans="1:12" ht="12.75">
      <c r="A50" t="s">
        <v>255</v>
      </c>
      <c r="B50" t="s">
        <v>487</v>
      </c>
      <c r="C50" t="s">
        <v>488</v>
      </c>
      <c r="D50">
        <v>40</v>
      </c>
      <c r="E50">
        <v>0</v>
      </c>
      <c r="H50">
        <v>40</v>
      </c>
      <c r="I50">
        <v>0</v>
      </c>
      <c r="J50" s="184">
        <f t="shared" si="0"/>
        <v>40</v>
      </c>
      <c r="K50" s="192">
        <f t="shared" si="1"/>
        <v>40</v>
      </c>
      <c r="L50" s="192">
        <f t="shared" si="2"/>
        <v>0</v>
      </c>
    </row>
    <row r="51" spans="1:12" ht="12.75">
      <c r="A51" t="s">
        <v>255</v>
      </c>
      <c r="B51" t="s">
        <v>489</v>
      </c>
      <c r="C51" t="s">
        <v>490</v>
      </c>
      <c r="D51">
        <v>0</v>
      </c>
      <c r="E51">
        <v>0</v>
      </c>
      <c r="H51">
        <v>0</v>
      </c>
      <c r="I51">
        <v>0</v>
      </c>
      <c r="J51" s="184">
        <f t="shared" si="0"/>
        <v>0</v>
      </c>
      <c r="K51" s="192">
        <f t="shared" si="1"/>
        <v>0</v>
      </c>
      <c r="L51" s="192">
        <f t="shared" si="2"/>
        <v>0</v>
      </c>
    </row>
    <row r="52" spans="1:12" ht="12.75">
      <c r="A52" t="s">
        <v>255</v>
      </c>
      <c r="B52" t="s">
        <v>491</v>
      </c>
      <c r="C52" t="s">
        <v>492</v>
      </c>
      <c r="D52">
        <v>0</v>
      </c>
      <c r="E52">
        <v>0</v>
      </c>
      <c r="H52">
        <v>0</v>
      </c>
      <c r="I52">
        <v>0</v>
      </c>
      <c r="J52" s="184">
        <f t="shared" si="0"/>
        <v>0</v>
      </c>
      <c r="K52" s="192">
        <f t="shared" si="1"/>
        <v>0</v>
      </c>
      <c r="L52" s="192">
        <f t="shared" si="2"/>
        <v>0</v>
      </c>
    </row>
    <row r="53" spans="1:12" ht="12.75">
      <c r="A53" t="s">
        <v>255</v>
      </c>
      <c r="B53" t="s">
        <v>493</v>
      </c>
      <c r="C53" t="s">
        <v>494</v>
      </c>
      <c r="D53">
        <v>0</v>
      </c>
      <c r="E53">
        <v>0</v>
      </c>
      <c r="H53">
        <v>0</v>
      </c>
      <c r="I53">
        <v>0</v>
      </c>
      <c r="J53" s="184">
        <f t="shared" si="0"/>
        <v>0</v>
      </c>
      <c r="K53" s="192">
        <f t="shared" si="1"/>
        <v>0</v>
      </c>
      <c r="L53" s="192">
        <f t="shared" si="2"/>
        <v>0</v>
      </c>
    </row>
    <row r="54" spans="1:12" ht="12.75">
      <c r="A54" t="s">
        <v>255</v>
      </c>
      <c r="B54" t="s">
        <v>495</v>
      </c>
      <c r="C54" t="s">
        <v>490</v>
      </c>
      <c r="D54">
        <v>0</v>
      </c>
      <c r="E54">
        <v>0</v>
      </c>
      <c r="H54">
        <v>0</v>
      </c>
      <c r="I54">
        <v>0</v>
      </c>
      <c r="J54" s="184">
        <f t="shared" si="0"/>
        <v>0</v>
      </c>
      <c r="K54" s="192">
        <f t="shared" si="1"/>
        <v>0</v>
      </c>
      <c r="L54" s="192">
        <f t="shared" si="2"/>
        <v>0</v>
      </c>
    </row>
    <row r="55" spans="1:12" ht="12.75">
      <c r="A55" t="s">
        <v>255</v>
      </c>
      <c r="B55" t="s">
        <v>496</v>
      </c>
      <c r="C55" t="s">
        <v>492</v>
      </c>
      <c r="D55">
        <v>80</v>
      </c>
      <c r="E55">
        <v>0</v>
      </c>
      <c r="H55">
        <v>80</v>
      </c>
      <c r="I55">
        <v>0</v>
      </c>
      <c r="J55" s="184">
        <f t="shared" si="0"/>
        <v>80</v>
      </c>
      <c r="K55" s="192">
        <f t="shared" si="1"/>
        <v>80</v>
      </c>
      <c r="L55" s="192">
        <f t="shared" si="2"/>
        <v>0</v>
      </c>
    </row>
    <row r="56" spans="1:12" ht="12.75">
      <c r="A56" t="s">
        <v>255</v>
      </c>
      <c r="B56" t="s">
        <v>497</v>
      </c>
      <c r="C56" t="s">
        <v>498</v>
      </c>
      <c r="D56">
        <v>100</v>
      </c>
      <c r="E56">
        <v>0</v>
      </c>
      <c r="H56">
        <v>100</v>
      </c>
      <c r="I56">
        <v>0</v>
      </c>
      <c r="J56" s="184">
        <f t="shared" si="0"/>
        <v>100</v>
      </c>
      <c r="K56" s="192">
        <f t="shared" si="1"/>
        <v>100</v>
      </c>
      <c r="L56" s="192">
        <f t="shared" si="2"/>
        <v>0</v>
      </c>
    </row>
    <row r="57" spans="1:12" ht="12.75">
      <c r="A57" t="s">
        <v>255</v>
      </c>
      <c r="B57" t="s">
        <v>499</v>
      </c>
      <c r="C57" t="s">
        <v>500</v>
      </c>
      <c r="D57">
        <v>100</v>
      </c>
      <c r="E57">
        <v>0</v>
      </c>
      <c r="H57">
        <v>100</v>
      </c>
      <c r="I57">
        <v>0</v>
      </c>
      <c r="J57" s="184">
        <f t="shared" si="0"/>
        <v>100</v>
      </c>
      <c r="K57" s="192">
        <f t="shared" si="1"/>
        <v>100</v>
      </c>
      <c r="L57" s="192">
        <f t="shared" si="2"/>
        <v>0</v>
      </c>
    </row>
    <row r="58" spans="1:12" ht="12.75">
      <c r="A58" t="s">
        <v>255</v>
      </c>
      <c r="B58" t="s">
        <v>501</v>
      </c>
      <c r="C58" t="s">
        <v>502</v>
      </c>
      <c r="D58">
        <v>145</v>
      </c>
      <c r="E58">
        <v>0</v>
      </c>
      <c r="H58">
        <v>145</v>
      </c>
      <c r="I58">
        <v>0</v>
      </c>
      <c r="J58" s="184">
        <f t="shared" si="0"/>
        <v>145</v>
      </c>
      <c r="K58" s="192">
        <f t="shared" si="1"/>
        <v>145</v>
      </c>
      <c r="L58" s="192">
        <f t="shared" si="2"/>
        <v>0</v>
      </c>
    </row>
    <row r="59" spans="1:12" ht="12.75">
      <c r="A59" t="s">
        <v>255</v>
      </c>
      <c r="B59" t="s">
        <v>503</v>
      </c>
      <c r="C59" t="s">
        <v>504</v>
      </c>
      <c r="D59">
        <v>500</v>
      </c>
      <c r="E59">
        <v>0</v>
      </c>
      <c r="H59">
        <v>500</v>
      </c>
      <c r="I59">
        <v>0</v>
      </c>
      <c r="J59" s="184">
        <f t="shared" si="0"/>
        <v>500</v>
      </c>
      <c r="K59" s="192">
        <f t="shared" si="1"/>
        <v>500</v>
      </c>
      <c r="L59" s="192">
        <f t="shared" si="2"/>
        <v>0</v>
      </c>
    </row>
    <row r="60" spans="1:12" ht="12.75">
      <c r="A60" t="s">
        <v>255</v>
      </c>
      <c r="B60" t="s">
        <v>505</v>
      </c>
      <c r="C60" t="s">
        <v>506</v>
      </c>
      <c r="D60">
        <v>500</v>
      </c>
      <c r="E60">
        <v>0</v>
      </c>
      <c r="H60">
        <v>500</v>
      </c>
      <c r="I60">
        <v>0</v>
      </c>
      <c r="J60" s="184">
        <f t="shared" si="0"/>
        <v>500</v>
      </c>
      <c r="K60" s="192">
        <f t="shared" si="1"/>
        <v>500</v>
      </c>
      <c r="L60" s="192">
        <f t="shared" si="2"/>
        <v>0</v>
      </c>
    </row>
    <row r="61" spans="1:12" ht="12.75">
      <c r="A61" t="s">
        <v>255</v>
      </c>
      <c r="B61" t="s">
        <v>507</v>
      </c>
      <c r="C61" t="s">
        <v>508</v>
      </c>
      <c r="D61">
        <v>14</v>
      </c>
      <c r="E61">
        <v>0</v>
      </c>
      <c r="H61">
        <v>14</v>
      </c>
      <c r="I61">
        <v>0</v>
      </c>
      <c r="J61" s="184">
        <f t="shared" si="0"/>
        <v>14</v>
      </c>
      <c r="K61" s="192">
        <f t="shared" si="1"/>
        <v>14</v>
      </c>
      <c r="L61" s="192">
        <f t="shared" si="2"/>
        <v>0</v>
      </c>
    </row>
    <row r="62" spans="1:12" ht="12.75">
      <c r="A62" t="s">
        <v>255</v>
      </c>
      <c r="B62" t="s">
        <v>509</v>
      </c>
      <c r="C62" t="s">
        <v>510</v>
      </c>
      <c r="D62">
        <v>20</v>
      </c>
      <c r="E62">
        <v>0</v>
      </c>
      <c r="H62">
        <v>20</v>
      </c>
      <c r="I62">
        <v>0</v>
      </c>
      <c r="J62" s="184">
        <f t="shared" si="0"/>
        <v>20</v>
      </c>
      <c r="K62" s="192">
        <f t="shared" si="1"/>
        <v>20</v>
      </c>
      <c r="L62" s="192">
        <f t="shared" si="2"/>
        <v>0</v>
      </c>
    </row>
    <row r="63" spans="1:12" ht="12.75">
      <c r="A63" t="s">
        <v>255</v>
      </c>
      <c r="B63" t="s">
        <v>511</v>
      </c>
      <c r="C63" t="s">
        <v>512</v>
      </c>
      <c r="D63">
        <v>8</v>
      </c>
      <c r="E63">
        <v>0</v>
      </c>
      <c r="H63">
        <v>8</v>
      </c>
      <c r="I63">
        <v>0</v>
      </c>
      <c r="J63" s="184">
        <f t="shared" si="0"/>
        <v>8</v>
      </c>
      <c r="K63" s="192">
        <f t="shared" si="1"/>
        <v>8</v>
      </c>
      <c r="L63" s="192">
        <f t="shared" si="2"/>
        <v>0</v>
      </c>
    </row>
    <row r="64" spans="1:12" ht="12.75">
      <c r="A64" t="s">
        <v>255</v>
      </c>
      <c r="B64" t="s">
        <v>513</v>
      </c>
      <c r="C64" t="s">
        <v>514</v>
      </c>
      <c r="D64">
        <v>20</v>
      </c>
      <c r="E64">
        <v>0</v>
      </c>
      <c r="H64">
        <v>20</v>
      </c>
      <c r="I64">
        <v>0</v>
      </c>
      <c r="J64" s="184">
        <f t="shared" si="0"/>
        <v>20</v>
      </c>
      <c r="K64" s="192">
        <f t="shared" si="1"/>
        <v>20</v>
      </c>
      <c r="L64" s="192">
        <f t="shared" si="2"/>
        <v>0</v>
      </c>
    </row>
    <row r="65" spans="1:12" ht="12.75">
      <c r="A65" t="s">
        <v>255</v>
      </c>
      <c r="B65" t="s">
        <v>515</v>
      </c>
      <c r="C65" t="s">
        <v>516</v>
      </c>
      <c r="D65">
        <v>15</v>
      </c>
      <c r="E65">
        <v>0</v>
      </c>
      <c r="H65">
        <v>15</v>
      </c>
      <c r="I65">
        <v>0</v>
      </c>
      <c r="J65" s="184">
        <f t="shared" si="0"/>
        <v>15</v>
      </c>
      <c r="K65" s="192">
        <f t="shared" si="1"/>
        <v>15</v>
      </c>
      <c r="L65" s="192">
        <f t="shared" si="2"/>
        <v>0</v>
      </c>
    </row>
    <row r="66" spans="1:12" ht="12.75">
      <c r="A66" t="s">
        <v>255</v>
      </c>
      <c r="B66" t="s">
        <v>517</v>
      </c>
      <c r="C66" t="s">
        <v>518</v>
      </c>
      <c r="D66">
        <v>60</v>
      </c>
      <c r="E66">
        <v>0</v>
      </c>
      <c r="H66">
        <v>60</v>
      </c>
      <c r="I66">
        <v>0</v>
      </c>
      <c r="J66" s="184">
        <f t="shared" si="0"/>
        <v>60</v>
      </c>
      <c r="K66" s="192">
        <f t="shared" si="1"/>
        <v>60</v>
      </c>
      <c r="L66" s="192">
        <f t="shared" si="2"/>
        <v>0</v>
      </c>
    </row>
    <row r="67" spans="1:12" ht="12.75">
      <c r="A67" t="s">
        <v>255</v>
      </c>
      <c r="B67" t="s">
        <v>519</v>
      </c>
      <c r="C67" t="s">
        <v>520</v>
      </c>
      <c r="D67">
        <v>625</v>
      </c>
      <c r="E67">
        <v>0</v>
      </c>
      <c r="H67">
        <v>625</v>
      </c>
      <c r="I67">
        <v>0</v>
      </c>
      <c r="J67" s="184">
        <f t="shared" si="0"/>
        <v>625</v>
      </c>
      <c r="K67" s="192">
        <f t="shared" si="1"/>
        <v>625</v>
      </c>
      <c r="L67" s="192">
        <f t="shared" si="2"/>
        <v>0</v>
      </c>
    </row>
    <row r="68" spans="1:12" ht="12.75">
      <c r="A68" t="s">
        <v>255</v>
      </c>
      <c r="B68" t="s">
        <v>521</v>
      </c>
      <c r="C68" t="s">
        <v>450</v>
      </c>
      <c r="D68">
        <v>0</v>
      </c>
      <c r="E68">
        <v>1572.62</v>
      </c>
      <c r="F68">
        <v>0</v>
      </c>
      <c r="G68">
        <v>1079.96</v>
      </c>
      <c r="H68">
        <v>0</v>
      </c>
      <c r="I68">
        <v>2652.58</v>
      </c>
      <c r="J68" s="184">
        <f t="shared" si="0"/>
        <v>-2652.58</v>
      </c>
      <c r="K68" s="192">
        <f t="shared" si="1"/>
        <v>0</v>
      </c>
      <c r="L68" s="192">
        <f t="shared" si="2"/>
        <v>2652.58</v>
      </c>
    </row>
    <row r="69" spans="1:12" ht="12.75">
      <c r="A69" t="s">
        <v>255</v>
      </c>
      <c r="B69" t="s">
        <v>522</v>
      </c>
      <c r="C69" t="s">
        <v>523</v>
      </c>
      <c r="D69">
        <v>0</v>
      </c>
      <c r="E69">
        <v>499.99</v>
      </c>
      <c r="H69">
        <v>0</v>
      </c>
      <c r="I69">
        <v>499.99</v>
      </c>
      <c r="J69" s="184">
        <f t="shared" si="0"/>
        <v>-499.99</v>
      </c>
      <c r="K69" s="192">
        <f t="shared" si="1"/>
        <v>0</v>
      </c>
      <c r="L69" s="192">
        <f t="shared" si="2"/>
        <v>499.99</v>
      </c>
    </row>
    <row r="70" spans="1:12" ht="12.75">
      <c r="A70" t="s">
        <v>256</v>
      </c>
      <c r="B70" t="s">
        <v>524</v>
      </c>
      <c r="C70" t="s">
        <v>525</v>
      </c>
      <c r="D70">
        <v>290.08</v>
      </c>
      <c r="E70">
        <v>0</v>
      </c>
      <c r="H70">
        <v>290.08</v>
      </c>
      <c r="I70">
        <v>0</v>
      </c>
      <c r="J70" s="184">
        <f aca="true" t="shared" si="3" ref="J70:J90">SUM(H70,-I70)</f>
        <v>290.08</v>
      </c>
      <c r="K70" s="192">
        <f t="shared" si="1"/>
        <v>290.08</v>
      </c>
      <c r="L70" s="192">
        <f t="shared" si="2"/>
        <v>0</v>
      </c>
    </row>
    <row r="71" spans="1:12" ht="12.75">
      <c r="A71" t="s">
        <v>256</v>
      </c>
      <c r="B71" t="s">
        <v>526</v>
      </c>
      <c r="C71" t="s">
        <v>527</v>
      </c>
      <c r="D71">
        <v>0</v>
      </c>
      <c r="E71">
        <v>290.08</v>
      </c>
      <c r="H71">
        <v>0</v>
      </c>
      <c r="I71">
        <v>290.08</v>
      </c>
      <c r="J71" s="184">
        <f t="shared" si="3"/>
        <v>-290.08</v>
      </c>
      <c r="K71" s="192">
        <f aca="true" t="shared" si="4" ref="K71:K134">IF(J71&gt;0,J71,0)</f>
        <v>0</v>
      </c>
      <c r="L71" s="192">
        <f aca="true" t="shared" si="5" ref="L71:L134">IF(J71&lt;0,-J71,0)</f>
        <v>290.08</v>
      </c>
    </row>
    <row r="72" spans="1:12" ht="12.75">
      <c r="A72" t="s">
        <v>257</v>
      </c>
      <c r="B72" t="s">
        <v>528</v>
      </c>
      <c r="C72" t="s">
        <v>529</v>
      </c>
      <c r="D72">
        <v>410.86</v>
      </c>
      <c r="E72">
        <v>0</v>
      </c>
      <c r="H72">
        <v>410.86</v>
      </c>
      <c r="I72">
        <v>0</v>
      </c>
      <c r="J72" s="184">
        <f t="shared" si="3"/>
        <v>410.86</v>
      </c>
      <c r="K72" s="192">
        <f t="shared" si="4"/>
        <v>410.86</v>
      </c>
      <c r="L72" s="192">
        <f t="shared" si="5"/>
        <v>0</v>
      </c>
    </row>
    <row r="73" spans="1:15" ht="12.75">
      <c r="A73" t="s">
        <v>258</v>
      </c>
      <c r="B73" t="s">
        <v>530</v>
      </c>
      <c r="C73" t="s">
        <v>531</v>
      </c>
      <c r="D73">
        <v>155480.09999999998</v>
      </c>
      <c r="E73">
        <v>0</v>
      </c>
      <c r="H73">
        <v>155480.09999999998</v>
      </c>
      <c r="I73">
        <v>0</v>
      </c>
      <c r="J73" s="184">
        <f t="shared" si="3"/>
        <v>155480.09999999998</v>
      </c>
      <c r="K73" s="192">
        <f t="shared" si="4"/>
        <v>155480.09999999998</v>
      </c>
      <c r="L73" s="192">
        <f t="shared" si="5"/>
        <v>0</v>
      </c>
      <c r="O73" s="184">
        <f>SUM(J73:J418)</f>
        <v>285557.6</v>
      </c>
    </row>
    <row r="74" spans="1:12" ht="12.75">
      <c r="A74" t="s">
        <v>258</v>
      </c>
      <c r="B74" t="s">
        <v>532</v>
      </c>
      <c r="C74" t="s">
        <v>533</v>
      </c>
      <c r="D74">
        <v>0</v>
      </c>
      <c r="E74">
        <v>11822.23</v>
      </c>
      <c r="H74">
        <v>0</v>
      </c>
      <c r="I74">
        <v>11822.23</v>
      </c>
      <c r="J74" s="184">
        <f t="shared" si="3"/>
        <v>-11822.23</v>
      </c>
      <c r="K74" s="192">
        <f t="shared" si="4"/>
        <v>0</v>
      </c>
      <c r="L74" s="192">
        <f t="shared" si="5"/>
        <v>11822.23</v>
      </c>
    </row>
    <row r="75" spans="1:12" ht="12.75">
      <c r="A75" t="s">
        <v>258</v>
      </c>
      <c r="B75" t="s">
        <v>534</v>
      </c>
      <c r="C75" t="s">
        <v>535</v>
      </c>
      <c r="D75">
        <v>0</v>
      </c>
      <c r="E75">
        <v>0</v>
      </c>
      <c r="H75">
        <v>0</v>
      </c>
      <c r="I75">
        <v>0</v>
      </c>
      <c r="J75" s="184">
        <f t="shared" si="3"/>
        <v>0</v>
      </c>
      <c r="K75" s="192">
        <f t="shared" si="4"/>
        <v>0</v>
      </c>
      <c r="L75" s="192">
        <f t="shared" si="5"/>
        <v>0</v>
      </c>
    </row>
    <row r="76" spans="1:12" ht="12.75">
      <c r="A76" t="s">
        <v>258</v>
      </c>
      <c r="B76" t="s">
        <v>536</v>
      </c>
      <c r="C76" t="s">
        <v>537</v>
      </c>
      <c r="D76">
        <v>0</v>
      </c>
      <c r="E76">
        <v>0</v>
      </c>
      <c r="H76">
        <v>0</v>
      </c>
      <c r="I76">
        <v>0</v>
      </c>
      <c r="J76" s="184">
        <f t="shared" si="3"/>
        <v>0</v>
      </c>
      <c r="K76" s="192">
        <f t="shared" si="4"/>
        <v>0</v>
      </c>
      <c r="L76" s="192">
        <f t="shared" si="5"/>
        <v>0</v>
      </c>
    </row>
    <row r="77" spans="1:12" ht="12.75">
      <c r="A77" t="s">
        <v>258</v>
      </c>
      <c r="B77" t="s">
        <v>538</v>
      </c>
      <c r="C77" t="s">
        <v>539</v>
      </c>
      <c r="F77">
        <v>399.75</v>
      </c>
      <c r="G77">
        <v>399.75</v>
      </c>
      <c r="H77">
        <v>399.75</v>
      </c>
      <c r="I77">
        <v>399.75</v>
      </c>
      <c r="J77" s="184">
        <f t="shared" si="3"/>
        <v>0</v>
      </c>
      <c r="K77" s="192">
        <f t="shared" si="4"/>
        <v>0</v>
      </c>
      <c r="L77" s="192">
        <f t="shared" si="5"/>
        <v>0</v>
      </c>
    </row>
    <row r="78" spans="1:12" ht="12.75">
      <c r="A78" t="s">
        <v>258</v>
      </c>
      <c r="B78" t="s">
        <v>540</v>
      </c>
      <c r="C78" t="s">
        <v>541</v>
      </c>
      <c r="D78">
        <v>0</v>
      </c>
      <c r="E78">
        <v>0</v>
      </c>
      <c r="H78">
        <v>0</v>
      </c>
      <c r="I78">
        <v>0</v>
      </c>
      <c r="J78" s="184">
        <f t="shared" si="3"/>
        <v>0</v>
      </c>
      <c r="K78" s="192">
        <f t="shared" si="4"/>
        <v>0</v>
      </c>
      <c r="L78" s="192">
        <f t="shared" si="5"/>
        <v>0</v>
      </c>
    </row>
    <row r="79" spans="1:12" ht="12.75">
      <c r="A79" t="s">
        <v>258</v>
      </c>
      <c r="B79" t="s">
        <v>542</v>
      </c>
      <c r="C79" t="s">
        <v>543</v>
      </c>
      <c r="D79">
        <v>0</v>
      </c>
      <c r="E79">
        <v>0</v>
      </c>
      <c r="H79">
        <v>0</v>
      </c>
      <c r="I79">
        <v>0</v>
      </c>
      <c r="J79" s="184">
        <f t="shared" si="3"/>
        <v>0</v>
      </c>
      <c r="K79" s="192">
        <f t="shared" si="4"/>
        <v>0</v>
      </c>
      <c r="L79" s="192">
        <f t="shared" si="5"/>
        <v>0</v>
      </c>
    </row>
    <row r="80" spans="1:12" ht="12.75">
      <c r="A80" t="s">
        <v>258</v>
      </c>
      <c r="B80" t="s">
        <v>544</v>
      </c>
      <c r="C80" t="s">
        <v>545</v>
      </c>
      <c r="D80">
        <v>209.37</v>
      </c>
      <c r="E80">
        <v>0</v>
      </c>
      <c r="H80">
        <v>209.37</v>
      </c>
      <c r="I80">
        <v>0</v>
      </c>
      <c r="J80" s="184">
        <f t="shared" si="3"/>
        <v>209.37</v>
      </c>
      <c r="K80" s="192">
        <f t="shared" si="4"/>
        <v>209.37</v>
      </c>
      <c r="L80" s="192">
        <f t="shared" si="5"/>
        <v>0</v>
      </c>
    </row>
    <row r="81" spans="1:12" ht="12.75">
      <c r="A81" t="s">
        <v>258</v>
      </c>
      <c r="B81" t="s">
        <v>546</v>
      </c>
      <c r="C81" t="s">
        <v>547</v>
      </c>
      <c r="D81">
        <v>3015</v>
      </c>
      <c r="E81">
        <v>0</v>
      </c>
      <c r="H81">
        <v>3015</v>
      </c>
      <c r="I81">
        <v>0</v>
      </c>
      <c r="J81" s="184">
        <f t="shared" si="3"/>
        <v>3015</v>
      </c>
      <c r="K81" s="192">
        <f t="shared" si="4"/>
        <v>3015</v>
      </c>
      <c r="L81" s="192">
        <f t="shared" si="5"/>
        <v>0</v>
      </c>
    </row>
    <row r="82" spans="1:12" ht="12.75">
      <c r="A82" t="s">
        <v>258</v>
      </c>
      <c r="B82" t="s">
        <v>548</v>
      </c>
      <c r="C82" t="s">
        <v>549</v>
      </c>
      <c r="D82">
        <v>0</v>
      </c>
      <c r="E82">
        <v>0</v>
      </c>
      <c r="H82">
        <v>0</v>
      </c>
      <c r="I82">
        <v>0</v>
      </c>
      <c r="J82" s="184">
        <f t="shared" si="3"/>
        <v>0</v>
      </c>
      <c r="K82" s="192">
        <f t="shared" si="4"/>
        <v>0</v>
      </c>
      <c r="L82" s="192">
        <f t="shared" si="5"/>
        <v>0</v>
      </c>
    </row>
    <row r="83" spans="1:12" ht="12.75">
      <c r="A83" t="s">
        <v>258</v>
      </c>
      <c r="B83" t="s">
        <v>550</v>
      </c>
      <c r="C83" t="s">
        <v>551</v>
      </c>
      <c r="D83">
        <v>0</v>
      </c>
      <c r="E83">
        <v>0</v>
      </c>
      <c r="H83">
        <v>0</v>
      </c>
      <c r="I83">
        <v>0</v>
      </c>
      <c r="J83" s="184">
        <f t="shared" si="3"/>
        <v>0</v>
      </c>
      <c r="K83" s="192">
        <f t="shared" si="4"/>
        <v>0</v>
      </c>
      <c r="L83" s="192">
        <f t="shared" si="5"/>
        <v>0</v>
      </c>
    </row>
    <row r="84" spans="1:12" ht="12.75">
      <c r="A84" t="s">
        <v>258</v>
      </c>
      <c r="B84" t="s">
        <v>552</v>
      </c>
      <c r="C84" t="s">
        <v>553</v>
      </c>
      <c r="D84">
        <v>15780.26</v>
      </c>
      <c r="E84">
        <v>0</v>
      </c>
      <c r="H84">
        <v>15780.26</v>
      </c>
      <c r="I84">
        <v>0</v>
      </c>
      <c r="J84" s="184">
        <f t="shared" si="3"/>
        <v>15780.26</v>
      </c>
      <c r="K84" s="192">
        <f t="shared" si="4"/>
        <v>15780.26</v>
      </c>
      <c r="L84" s="192">
        <f t="shared" si="5"/>
        <v>0</v>
      </c>
    </row>
    <row r="85" spans="1:12" ht="12.75">
      <c r="A85" t="s">
        <v>258</v>
      </c>
      <c r="B85" t="s">
        <v>554</v>
      </c>
      <c r="C85" t="s">
        <v>555</v>
      </c>
      <c r="D85">
        <v>0</v>
      </c>
      <c r="E85">
        <v>7000</v>
      </c>
      <c r="H85">
        <v>0</v>
      </c>
      <c r="I85">
        <v>7000</v>
      </c>
      <c r="J85" s="184">
        <f t="shared" si="3"/>
        <v>-7000</v>
      </c>
      <c r="K85" s="192">
        <f t="shared" si="4"/>
        <v>0</v>
      </c>
      <c r="L85" s="192">
        <f t="shared" si="5"/>
        <v>7000</v>
      </c>
    </row>
    <row r="86" spans="1:12" ht="12.75">
      <c r="A86" t="s">
        <v>258</v>
      </c>
      <c r="B86" t="s">
        <v>556</v>
      </c>
      <c r="C86" t="s">
        <v>557</v>
      </c>
      <c r="D86">
        <v>0</v>
      </c>
      <c r="E86">
        <v>0</v>
      </c>
      <c r="H86">
        <v>0</v>
      </c>
      <c r="I86">
        <v>0</v>
      </c>
      <c r="J86" s="184">
        <f t="shared" si="3"/>
        <v>0</v>
      </c>
      <c r="K86" s="192">
        <f t="shared" si="4"/>
        <v>0</v>
      </c>
      <c r="L86" s="192">
        <f t="shared" si="5"/>
        <v>0</v>
      </c>
    </row>
    <row r="87" spans="1:12" ht="12.75">
      <c r="A87" t="s">
        <v>258</v>
      </c>
      <c r="B87" t="s">
        <v>558</v>
      </c>
      <c r="C87" t="s">
        <v>559</v>
      </c>
      <c r="D87">
        <v>0</v>
      </c>
      <c r="E87">
        <v>1.97</v>
      </c>
      <c r="H87">
        <v>0</v>
      </c>
      <c r="I87">
        <v>1.97</v>
      </c>
      <c r="J87" s="184">
        <f t="shared" si="3"/>
        <v>-1.97</v>
      </c>
      <c r="K87" s="192">
        <f t="shared" si="4"/>
        <v>0</v>
      </c>
      <c r="L87" s="192">
        <f t="shared" si="5"/>
        <v>1.97</v>
      </c>
    </row>
    <row r="88" spans="1:12" ht="12.75">
      <c r="A88" t="s">
        <v>258</v>
      </c>
      <c r="B88" t="s">
        <v>560</v>
      </c>
      <c r="C88" t="s">
        <v>561</v>
      </c>
      <c r="D88">
        <v>0</v>
      </c>
      <c r="E88">
        <v>0</v>
      </c>
      <c r="H88">
        <v>0</v>
      </c>
      <c r="I88">
        <v>0</v>
      </c>
      <c r="J88" s="184">
        <f t="shared" si="3"/>
        <v>0</v>
      </c>
      <c r="K88" s="192">
        <f t="shared" si="4"/>
        <v>0</v>
      </c>
      <c r="L88" s="192">
        <f t="shared" si="5"/>
        <v>0</v>
      </c>
    </row>
    <row r="89" spans="1:12" ht="12.75">
      <c r="A89" t="s">
        <v>258</v>
      </c>
      <c r="B89" t="s">
        <v>562</v>
      </c>
      <c r="C89" t="s">
        <v>563</v>
      </c>
      <c r="D89">
        <v>0</v>
      </c>
      <c r="E89">
        <v>10517.23</v>
      </c>
      <c r="H89">
        <v>0</v>
      </c>
      <c r="I89">
        <v>10517.23</v>
      </c>
      <c r="J89" s="184">
        <f t="shared" si="3"/>
        <v>-10517.23</v>
      </c>
      <c r="K89" s="192">
        <f t="shared" si="4"/>
        <v>0</v>
      </c>
      <c r="L89" s="192">
        <f t="shared" si="5"/>
        <v>10517.23</v>
      </c>
    </row>
    <row r="90" spans="1:12" ht="12.75">
      <c r="A90" t="s">
        <v>258</v>
      </c>
      <c r="B90" t="s">
        <v>564</v>
      </c>
      <c r="C90" t="s">
        <v>565</v>
      </c>
      <c r="D90">
        <v>0</v>
      </c>
      <c r="E90">
        <v>0</v>
      </c>
      <c r="H90">
        <v>0</v>
      </c>
      <c r="I90">
        <v>0</v>
      </c>
      <c r="J90" s="184">
        <f t="shared" si="3"/>
        <v>0</v>
      </c>
      <c r="K90" s="192">
        <f t="shared" si="4"/>
        <v>0</v>
      </c>
      <c r="L90" s="192">
        <f t="shared" si="5"/>
        <v>0</v>
      </c>
    </row>
    <row r="91" spans="1:12" ht="12.75">
      <c r="A91" t="s">
        <v>258</v>
      </c>
      <c r="B91" t="s">
        <v>566</v>
      </c>
      <c r="C91" t="s">
        <v>567</v>
      </c>
      <c r="D91">
        <v>0</v>
      </c>
      <c r="E91">
        <v>0</v>
      </c>
      <c r="H91">
        <v>0</v>
      </c>
      <c r="I91">
        <v>0</v>
      </c>
      <c r="J91" s="184">
        <f aca="true" t="shared" si="6" ref="J91:J138">SUM(H91,-I91)</f>
        <v>0</v>
      </c>
      <c r="K91" s="192">
        <f t="shared" si="4"/>
        <v>0</v>
      </c>
      <c r="L91" s="192">
        <f t="shared" si="5"/>
        <v>0</v>
      </c>
    </row>
    <row r="92" spans="1:12" ht="12.75">
      <c r="A92" t="s">
        <v>258</v>
      </c>
      <c r="B92" t="s">
        <v>568</v>
      </c>
      <c r="C92" t="s">
        <v>569</v>
      </c>
      <c r="D92">
        <v>0</v>
      </c>
      <c r="E92">
        <v>0</v>
      </c>
      <c r="H92">
        <v>0</v>
      </c>
      <c r="I92">
        <v>0</v>
      </c>
      <c r="J92" s="184">
        <f t="shared" si="6"/>
        <v>0</v>
      </c>
      <c r="K92" s="192">
        <f t="shared" si="4"/>
        <v>0</v>
      </c>
      <c r="L92" s="192">
        <f t="shared" si="5"/>
        <v>0</v>
      </c>
    </row>
    <row r="93" spans="1:12" ht="12.75">
      <c r="A93" t="s">
        <v>258</v>
      </c>
      <c r="B93" t="s">
        <v>570</v>
      </c>
      <c r="C93" t="s">
        <v>571</v>
      </c>
      <c r="D93">
        <v>72794.79999999999</v>
      </c>
      <c r="E93">
        <v>0</v>
      </c>
      <c r="H93">
        <v>72794.79999999999</v>
      </c>
      <c r="I93">
        <v>0</v>
      </c>
      <c r="J93" s="184">
        <f t="shared" si="6"/>
        <v>72794.79999999999</v>
      </c>
      <c r="K93" s="192">
        <f t="shared" si="4"/>
        <v>72794.79999999999</v>
      </c>
      <c r="L93" s="192">
        <f t="shared" si="5"/>
        <v>0</v>
      </c>
    </row>
    <row r="94" spans="1:12" ht="12.75">
      <c r="A94" t="s">
        <v>258</v>
      </c>
      <c r="B94" t="s">
        <v>572</v>
      </c>
      <c r="C94" t="s">
        <v>573</v>
      </c>
      <c r="D94">
        <v>0.5</v>
      </c>
      <c r="E94">
        <v>0</v>
      </c>
      <c r="H94">
        <v>0.5</v>
      </c>
      <c r="I94">
        <v>0</v>
      </c>
      <c r="J94" s="184">
        <f t="shared" si="6"/>
        <v>0.5</v>
      </c>
      <c r="K94" s="192">
        <f t="shared" si="4"/>
        <v>0.5</v>
      </c>
      <c r="L94" s="192">
        <f t="shared" si="5"/>
        <v>0</v>
      </c>
    </row>
    <row r="95" spans="1:12" ht="12.75">
      <c r="A95" t="s">
        <v>258</v>
      </c>
      <c r="B95" t="s">
        <v>574</v>
      </c>
      <c r="C95" t="s">
        <v>575</v>
      </c>
      <c r="D95">
        <v>0</v>
      </c>
      <c r="E95">
        <v>0</v>
      </c>
      <c r="F95">
        <v>799.5</v>
      </c>
      <c r="G95">
        <v>799.5</v>
      </c>
      <c r="H95">
        <v>799.5</v>
      </c>
      <c r="I95">
        <v>799.5</v>
      </c>
      <c r="J95" s="184">
        <f t="shared" si="6"/>
        <v>0</v>
      </c>
      <c r="K95" s="192">
        <f t="shared" si="4"/>
        <v>0</v>
      </c>
      <c r="L95" s="192">
        <f t="shared" si="5"/>
        <v>0</v>
      </c>
    </row>
    <row r="96" spans="1:12" ht="12.75">
      <c r="A96" t="s">
        <v>258</v>
      </c>
      <c r="B96" t="s">
        <v>576</v>
      </c>
      <c r="C96" t="s">
        <v>577</v>
      </c>
      <c r="D96">
        <v>2460</v>
      </c>
      <c r="E96">
        <v>0</v>
      </c>
      <c r="H96">
        <v>2460</v>
      </c>
      <c r="I96">
        <v>0</v>
      </c>
      <c r="J96" s="184">
        <f t="shared" si="6"/>
        <v>2460</v>
      </c>
      <c r="K96" s="192">
        <f t="shared" si="4"/>
        <v>2460</v>
      </c>
      <c r="L96" s="192">
        <f t="shared" si="5"/>
        <v>0</v>
      </c>
    </row>
    <row r="97" spans="1:12" ht="12.75">
      <c r="A97" t="s">
        <v>258</v>
      </c>
      <c r="B97" t="s">
        <v>578</v>
      </c>
      <c r="C97" t="s">
        <v>579</v>
      </c>
      <c r="D97">
        <v>0</v>
      </c>
      <c r="E97">
        <v>984</v>
      </c>
      <c r="F97">
        <v>1599</v>
      </c>
      <c r="G97">
        <v>1599</v>
      </c>
      <c r="H97">
        <v>1599</v>
      </c>
      <c r="I97">
        <v>2583</v>
      </c>
      <c r="J97" s="184">
        <f t="shared" si="6"/>
        <v>-984</v>
      </c>
      <c r="K97" s="192">
        <f t="shared" si="4"/>
        <v>0</v>
      </c>
      <c r="L97" s="192">
        <f t="shared" si="5"/>
        <v>984</v>
      </c>
    </row>
    <row r="98" spans="1:12" ht="12.75">
      <c r="A98" t="s">
        <v>258</v>
      </c>
      <c r="B98" t="s">
        <v>580</v>
      </c>
      <c r="C98" t="s">
        <v>581</v>
      </c>
      <c r="D98">
        <v>0</v>
      </c>
      <c r="E98">
        <v>0</v>
      </c>
      <c r="F98">
        <v>1199.25</v>
      </c>
      <c r="G98">
        <v>1199.25</v>
      </c>
      <c r="H98">
        <v>1199.25</v>
      </c>
      <c r="I98">
        <v>1199.25</v>
      </c>
      <c r="J98" s="184">
        <f t="shared" si="6"/>
        <v>0</v>
      </c>
      <c r="K98" s="192">
        <f t="shared" si="4"/>
        <v>0</v>
      </c>
      <c r="L98" s="192">
        <f t="shared" si="5"/>
        <v>0</v>
      </c>
    </row>
    <row r="99" spans="1:12" ht="12.75">
      <c r="A99" t="s">
        <v>258</v>
      </c>
      <c r="B99" t="s">
        <v>582</v>
      </c>
      <c r="C99" t="s">
        <v>583</v>
      </c>
      <c r="D99">
        <v>0</v>
      </c>
      <c r="E99">
        <v>1476</v>
      </c>
      <c r="F99">
        <v>799.5</v>
      </c>
      <c r="G99">
        <v>799.5</v>
      </c>
      <c r="H99">
        <v>799.5</v>
      </c>
      <c r="I99">
        <v>2275.5</v>
      </c>
      <c r="J99" s="184">
        <f t="shared" si="6"/>
        <v>-1476</v>
      </c>
      <c r="K99" s="192">
        <f t="shared" si="4"/>
        <v>0</v>
      </c>
      <c r="L99" s="192">
        <f t="shared" si="5"/>
        <v>1476</v>
      </c>
    </row>
    <row r="100" spans="1:12" ht="12.75">
      <c r="A100" t="s">
        <v>258</v>
      </c>
      <c r="B100" t="s">
        <v>584</v>
      </c>
      <c r="C100" t="s">
        <v>585</v>
      </c>
      <c r="D100">
        <v>0</v>
      </c>
      <c r="E100">
        <v>0</v>
      </c>
      <c r="H100">
        <v>0</v>
      </c>
      <c r="I100">
        <v>0</v>
      </c>
      <c r="J100" s="184">
        <f t="shared" si="6"/>
        <v>0</v>
      </c>
      <c r="K100" s="192">
        <f t="shared" si="4"/>
        <v>0</v>
      </c>
      <c r="L100" s="192">
        <f t="shared" si="5"/>
        <v>0</v>
      </c>
    </row>
    <row r="101" spans="1:12" ht="12.75">
      <c r="A101" t="s">
        <v>258</v>
      </c>
      <c r="B101" t="s">
        <v>586</v>
      </c>
      <c r="C101" t="s">
        <v>587</v>
      </c>
      <c r="D101">
        <v>0</v>
      </c>
      <c r="E101">
        <v>0</v>
      </c>
      <c r="H101">
        <v>0</v>
      </c>
      <c r="I101">
        <v>0</v>
      </c>
      <c r="J101" s="184">
        <f t="shared" si="6"/>
        <v>0</v>
      </c>
      <c r="K101" s="192">
        <f t="shared" si="4"/>
        <v>0</v>
      </c>
      <c r="L101" s="192">
        <f t="shared" si="5"/>
        <v>0</v>
      </c>
    </row>
    <row r="102" spans="1:12" ht="12.75">
      <c r="A102" t="s">
        <v>258</v>
      </c>
      <c r="B102" t="s">
        <v>588</v>
      </c>
      <c r="C102" t="s">
        <v>589</v>
      </c>
      <c r="D102">
        <v>0</v>
      </c>
      <c r="E102">
        <v>0</v>
      </c>
      <c r="H102">
        <v>0</v>
      </c>
      <c r="I102">
        <v>0</v>
      </c>
      <c r="J102" s="184">
        <f t="shared" si="6"/>
        <v>0</v>
      </c>
      <c r="K102" s="192">
        <f t="shared" si="4"/>
        <v>0</v>
      </c>
      <c r="L102" s="192">
        <f t="shared" si="5"/>
        <v>0</v>
      </c>
    </row>
    <row r="103" spans="1:12" ht="12.75">
      <c r="A103" t="s">
        <v>258</v>
      </c>
      <c r="B103" t="s">
        <v>590</v>
      </c>
      <c r="C103" t="s">
        <v>591</v>
      </c>
      <c r="D103">
        <v>0</v>
      </c>
      <c r="E103">
        <v>1476</v>
      </c>
      <c r="H103">
        <v>0</v>
      </c>
      <c r="I103">
        <v>1476</v>
      </c>
      <c r="J103" s="184">
        <f t="shared" si="6"/>
        <v>-1476</v>
      </c>
      <c r="K103" s="192">
        <f t="shared" si="4"/>
        <v>0</v>
      </c>
      <c r="L103" s="192">
        <f t="shared" si="5"/>
        <v>1476</v>
      </c>
    </row>
    <row r="104" spans="1:12" ht="12.75">
      <c r="A104" t="s">
        <v>258</v>
      </c>
      <c r="B104" t="s">
        <v>592</v>
      </c>
      <c r="C104" t="s">
        <v>593</v>
      </c>
      <c r="D104">
        <v>0</v>
      </c>
      <c r="E104">
        <v>0</v>
      </c>
      <c r="H104">
        <v>0</v>
      </c>
      <c r="I104">
        <v>0</v>
      </c>
      <c r="J104" s="184">
        <f t="shared" si="6"/>
        <v>0</v>
      </c>
      <c r="K104" s="192">
        <f t="shared" si="4"/>
        <v>0</v>
      </c>
      <c r="L104" s="192">
        <f t="shared" si="5"/>
        <v>0</v>
      </c>
    </row>
    <row r="105" spans="1:12" ht="12.75">
      <c r="A105" t="s">
        <v>258</v>
      </c>
      <c r="B105" t="s">
        <v>594</v>
      </c>
      <c r="C105" t="s">
        <v>595</v>
      </c>
      <c r="D105">
        <v>0</v>
      </c>
      <c r="E105">
        <v>0</v>
      </c>
      <c r="F105">
        <v>399.75</v>
      </c>
      <c r="G105">
        <v>399.75</v>
      </c>
      <c r="H105">
        <v>399.75</v>
      </c>
      <c r="I105">
        <v>399.75</v>
      </c>
      <c r="J105" s="184">
        <f t="shared" si="6"/>
        <v>0</v>
      </c>
      <c r="K105" s="192">
        <f t="shared" si="4"/>
        <v>0</v>
      </c>
      <c r="L105" s="192">
        <f t="shared" si="5"/>
        <v>0</v>
      </c>
    </row>
    <row r="106" spans="1:12" ht="12.75">
      <c r="A106" t="s">
        <v>258</v>
      </c>
      <c r="B106" t="s">
        <v>596</v>
      </c>
      <c r="C106" t="s">
        <v>597</v>
      </c>
      <c r="D106">
        <v>0</v>
      </c>
      <c r="E106">
        <v>0</v>
      </c>
      <c r="F106">
        <v>399.75</v>
      </c>
      <c r="G106">
        <v>399.75</v>
      </c>
      <c r="H106">
        <v>399.75</v>
      </c>
      <c r="I106">
        <v>399.75</v>
      </c>
      <c r="J106" s="184">
        <f t="shared" si="6"/>
        <v>0</v>
      </c>
      <c r="K106" s="192">
        <f t="shared" si="4"/>
        <v>0</v>
      </c>
      <c r="L106" s="192">
        <f t="shared" si="5"/>
        <v>0</v>
      </c>
    </row>
    <row r="107" spans="1:12" ht="12.75">
      <c r="A107" t="s">
        <v>258</v>
      </c>
      <c r="B107" t="s">
        <v>598</v>
      </c>
      <c r="C107" t="s">
        <v>599</v>
      </c>
      <c r="D107">
        <v>0</v>
      </c>
      <c r="E107">
        <v>0</v>
      </c>
      <c r="F107">
        <v>1199.25</v>
      </c>
      <c r="G107">
        <v>1199.25</v>
      </c>
      <c r="H107">
        <v>1199.25</v>
      </c>
      <c r="I107">
        <v>1199.25</v>
      </c>
      <c r="J107" s="184">
        <f t="shared" si="6"/>
        <v>0</v>
      </c>
      <c r="K107" s="192">
        <f t="shared" si="4"/>
        <v>0</v>
      </c>
      <c r="L107" s="192">
        <f t="shared" si="5"/>
        <v>0</v>
      </c>
    </row>
    <row r="108" spans="1:12" ht="12.75">
      <c r="A108" t="s">
        <v>258</v>
      </c>
      <c r="B108" t="s">
        <v>600</v>
      </c>
      <c r="C108" t="s">
        <v>601</v>
      </c>
      <c r="D108">
        <v>0</v>
      </c>
      <c r="E108">
        <v>0</v>
      </c>
      <c r="F108">
        <v>399.75</v>
      </c>
      <c r="G108">
        <v>399.75</v>
      </c>
      <c r="H108">
        <v>399.75</v>
      </c>
      <c r="I108">
        <v>399.75</v>
      </c>
      <c r="J108" s="184">
        <f t="shared" si="6"/>
        <v>0</v>
      </c>
      <c r="K108" s="192">
        <f t="shared" si="4"/>
        <v>0</v>
      </c>
      <c r="L108" s="192">
        <f t="shared" si="5"/>
        <v>0</v>
      </c>
    </row>
    <row r="109" spans="1:12" ht="12.75">
      <c r="A109" t="s">
        <v>258</v>
      </c>
      <c r="B109" t="s">
        <v>602</v>
      </c>
      <c r="C109" t="s">
        <v>603</v>
      </c>
      <c r="D109">
        <v>0</v>
      </c>
      <c r="E109">
        <v>0</v>
      </c>
      <c r="H109">
        <v>0</v>
      </c>
      <c r="I109">
        <v>0</v>
      </c>
      <c r="J109" s="184">
        <f t="shared" si="6"/>
        <v>0</v>
      </c>
      <c r="K109" s="192">
        <f t="shared" si="4"/>
        <v>0</v>
      </c>
      <c r="L109" s="192">
        <f t="shared" si="5"/>
        <v>0</v>
      </c>
    </row>
    <row r="110" spans="1:12" ht="12.75">
      <c r="A110" t="s">
        <v>258</v>
      </c>
      <c r="B110" t="s">
        <v>604</v>
      </c>
      <c r="C110" t="s">
        <v>605</v>
      </c>
      <c r="D110">
        <v>0</v>
      </c>
      <c r="E110">
        <v>0</v>
      </c>
      <c r="H110">
        <v>0</v>
      </c>
      <c r="I110">
        <v>0</v>
      </c>
      <c r="J110" s="184">
        <f t="shared" si="6"/>
        <v>0</v>
      </c>
      <c r="K110" s="192">
        <f t="shared" si="4"/>
        <v>0</v>
      </c>
      <c r="L110" s="192">
        <f t="shared" si="5"/>
        <v>0</v>
      </c>
    </row>
    <row r="111" spans="1:12" ht="12.75">
      <c r="A111" t="s">
        <v>258</v>
      </c>
      <c r="B111" t="s">
        <v>606</v>
      </c>
      <c r="C111" t="s">
        <v>607</v>
      </c>
      <c r="D111">
        <v>0</v>
      </c>
      <c r="E111">
        <v>0</v>
      </c>
      <c r="H111">
        <v>0</v>
      </c>
      <c r="I111">
        <v>0</v>
      </c>
      <c r="J111" s="184">
        <f t="shared" si="6"/>
        <v>0</v>
      </c>
      <c r="K111" s="192">
        <f t="shared" si="4"/>
        <v>0</v>
      </c>
      <c r="L111" s="192">
        <f t="shared" si="5"/>
        <v>0</v>
      </c>
    </row>
    <row r="112" spans="1:12" ht="12.75">
      <c r="A112" t="s">
        <v>258</v>
      </c>
      <c r="B112" t="s">
        <v>608</v>
      </c>
      <c r="C112" t="s">
        <v>609</v>
      </c>
      <c r="D112">
        <v>0</v>
      </c>
      <c r="E112">
        <v>0</v>
      </c>
      <c r="H112">
        <v>0</v>
      </c>
      <c r="I112">
        <v>0</v>
      </c>
      <c r="J112" s="184">
        <f t="shared" si="6"/>
        <v>0</v>
      </c>
      <c r="K112" s="192">
        <f t="shared" si="4"/>
        <v>0</v>
      </c>
      <c r="L112" s="192">
        <f t="shared" si="5"/>
        <v>0</v>
      </c>
    </row>
    <row r="113" spans="1:12" ht="12.75">
      <c r="A113" t="s">
        <v>258</v>
      </c>
      <c r="B113" t="s">
        <v>610</v>
      </c>
      <c r="C113" t="s">
        <v>611</v>
      </c>
      <c r="D113">
        <v>0</v>
      </c>
      <c r="E113">
        <v>0</v>
      </c>
      <c r="H113">
        <v>0</v>
      </c>
      <c r="I113">
        <v>0</v>
      </c>
      <c r="J113" s="184">
        <f t="shared" si="6"/>
        <v>0</v>
      </c>
      <c r="K113" s="192">
        <f t="shared" si="4"/>
        <v>0</v>
      </c>
      <c r="L113" s="192">
        <f t="shared" si="5"/>
        <v>0</v>
      </c>
    </row>
    <row r="114" spans="1:12" ht="12.75">
      <c r="A114" t="s">
        <v>258</v>
      </c>
      <c r="B114" t="s">
        <v>612</v>
      </c>
      <c r="C114" t="s">
        <v>613</v>
      </c>
      <c r="D114">
        <v>0</v>
      </c>
      <c r="E114">
        <v>0</v>
      </c>
      <c r="H114">
        <v>0</v>
      </c>
      <c r="I114">
        <v>0</v>
      </c>
      <c r="J114" s="184">
        <f t="shared" si="6"/>
        <v>0</v>
      </c>
      <c r="K114" s="192">
        <f t="shared" si="4"/>
        <v>0</v>
      </c>
      <c r="L114" s="192">
        <f t="shared" si="5"/>
        <v>0</v>
      </c>
    </row>
    <row r="115" spans="1:12" ht="12.75">
      <c r="A115" t="s">
        <v>258</v>
      </c>
      <c r="B115" t="s">
        <v>614</v>
      </c>
      <c r="C115" t="s">
        <v>615</v>
      </c>
      <c r="D115">
        <v>0</v>
      </c>
      <c r="E115">
        <v>0</v>
      </c>
      <c r="H115">
        <v>0</v>
      </c>
      <c r="I115">
        <v>0</v>
      </c>
      <c r="J115" s="184">
        <f t="shared" si="6"/>
        <v>0</v>
      </c>
      <c r="K115" s="192">
        <f t="shared" si="4"/>
        <v>0</v>
      </c>
      <c r="L115" s="192">
        <f t="shared" si="5"/>
        <v>0</v>
      </c>
    </row>
    <row r="116" spans="1:12" ht="12.75">
      <c r="A116" t="s">
        <v>258</v>
      </c>
      <c r="B116" t="s">
        <v>616</v>
      </c>
      <c r="C116" t="s">
        <v>617</v>
      </c>
      <c r="D116">
        <v>0</v>
      </c>
      <c r="E116">
        <v>0</v>
      </c>
      <c r="H116">
        <v>0</v>
      </c>
      <c r="I116">
        <v>0</v>
      </c>
      <c r="J116" s="184">
        <f t="shared" si="6"/>
        <v>0</v>
      </c>
      <c r="K116" s="192">
        <f t="shared" si="4"/>
        <v>0</v>
      </c>
      <c r="L116" s="192">
        <f t="shared" si="5"/>
        <v>0</v>
      </c>
    </row>
    <row r="117" spans="1:12" ht="12.75">
      <c r="A117" t="s">
        <v>258</v>
      </c>
      <c r="B117" t="s">
        <v>618</v>
      </c>
      <c r="C117" t="s">
        <v>619</v>
      </c>
      <c r="D117">
        <v>0</v>
      </c>
      <c r="E117">
        <v>0</v>
      </c>
      <c r="H117">
        <v>0</v>
      </c>
      <c r="I117">
        <v>0</v>
      </c>
      <c r="J117" s="184">
        <f t="shared" si="6"/>
        <v>0</v>
      </c>
      <c r="K117" s="192">
        <f t="shared" si="4"/>
        <v>0</v>
      </c>
      <c r="L117" s="192">
        <f t="shared" si="5"/>
        <v>0</v>
      </c>
    </row>
    <row r="118" spans="1:12" ht="12.75">
      <c r="A118" t="s">
        <v>258</v>
      </c>
      <c r="B118" t="s">
        <v>620</v>
      </c>
      <c r="C118" t="s">
        <v>621</v>
      </c>
      <c r="D118">
        <v>0</v>
      </c>
      <c r="E118">
        <v>0</v>
      </c>
      <c r="H118">
        <v>0</v>
      </c>
      <c r="I118">
        <v>0</v>
      </c>
      <c r="J118" s="184">
        <f t="shared" si="6"/>
        <v>0</v>
      </c>
      <c r="K118" s="192">
        <f t="shared" si="4"/>
        <v>0</v>
      </c>
      <c r="L118" s="192">
        <f t="shared" si="5"/>
        <v>0</v>
      </c>
    </row>
    <row r="119" spans="1:12" ht="12.75">
      <c r="A119" t="s">
        <v>258</v>
      </c>
      <c r="B119" t="s">
        <v>622</v>
      </c>
      <c r="C119" t="s">
        <v>623</v>
      </c>
      <c r="D119">
        <v>0</v>
      </c>
      <c r="E119">
        <v>0</v>
      </c>
      <c r="H119">
        <v>0</v>
      </c>
      <c r="I119">
        <v>0</v>
      </c>
      <c r="J119" s="184">
        <f t="shared" si="6"/>
        <v>0</v>
      </c>
      <c r="K119" s="192">
        <f t="shared" si="4"/>
        <v>0</v>
      </c>
      <c r="L119" s="192">
        <f t="shared" si="5"/>
        <v>0</v>
      </c>
    </row>
    <row r="120" spans="1:12" ht="12.75">
      <c r="A120" t="s">
        <v>258</v>
      </c>
      <c r="B120" t="s">
        <v>624</v>
      </c>
      <c r="C120" t="s">
        <v>625</v>
      </c>
      <c r="D120">
        <v>0</v>
      </c>
      <c r="E120">
        <v>0</v>
      </c>
      <c r="H120">
        <v>0</v>
      </c>
      <c r="I120">
        <v>0</v>
      </c>
      <c r="J120" s="184">
        <f t="shared" si="6"/>
        <v>0</v>
      </c>
      <c r="K120" s="192">
        <f t="shared" si="4"/>
        <v>0</v>
      </c>
      <c r="L120" s="192">
        <f t="shared" si="5"/>
        <v>0</v>
      </c>
    </row>
    <row r="121" spans="1:12" ht="12.75">
      <c r="A121" t="s">
        <v>258</v>
      </c>
      <c r="B121" t="s">
        <v>626</v>
      </c>
      <c r="C121" t="s">
        <v>627</v>
      </c>
      <c r="D121">
        <v>0</v>
      </c>
      <c r="E121">
        <v>0</v>
      </c>
      <c r="H121">
        <v>0</v>
      </c>
      <c r="I121">
        <v>0</v>
      </c>
      <c r="J121" s="184">
        <f t="shared" si="6"/>
        <v>0</v>
      </c>
      <c r="K121" s="192">
        <f t="shared" si="4"/>
        <v>0</v>
      </c>
      <c r="L121" s="192">
        <f t="shared" si="5"/>
        <v>0</v>
      </c>
    </row>
    <row r="122" spans="1:12" ht="12.75">
      <c r="A122" t="s">
        <v>258</v>
      </c>
      <c r="B122" t="s">
        <v>628</v>
      </c>
      <c r="C122" t="s">
        <v>629</v>
      </c>
      <c r="D122">
        <v>0</v>
      </c>
      <c r="E122">
        <v>0</v>
      </c>
      <c r="H122">
        <v>0</v>
      </c>
      <c r="I122">
        <v>0</v>
      </c>
      <c r="J122" s="184">
        <f t="shared" si="6"/>
        <v>0</v>
      </c>
      <c r="K122" s="192">
        <f t="shared" si="4"/>
        <v>0</v>
      </c>
      <c r="L122" s="192">
        <f t="shared" si="5"/>
        <v>0</v>
      </c>
    </row>
    <row r="123" spans="1:12" ht="12.75">
      <c r="A123" t="s">
        <v>258</v>
      </c>
      <c r="B123" t="s">
        <v>630</v>
      </c>
      <c r="C123" t="s">
        <v>631</v>
      </c>
      <c r="D123">
        <v>0</v>
      </c>
      <c r="E123">
        <v>0</v>
      </c>
      <c r="H123">
        <v>0</v>
      </c>
      <c r="I123">
        <v>0</v>
      </c>
      <c r="J123" s="184">
        <f t="shared" si="6"/>
        <v>0</v>
      </c>
      <c r="K123" s="192">
        <f t="shared" si="4"/>
        <v>0</v>
      </c>
      <c r="L123" s="192">
        <f t="shared" si="5"/>
        <v>0</v>
      </c>
    </row>
    <row r="124" spans="1:12" ht="12.75">
      <c r="A124" t="s">
        <v>258</v>
      </c>
      <c r="B124" t="s">
        <v>632</v>
      </c>
      <c r="C124" t="s">
        <v>633</v>
      </c>
      <c r="D124">
        <v>0</v>
      </c>
      <c r="E124">
        <v>0</v>
      </c>
      <c r="H124">
        <v>0</v>
      </c>
      <c r="I124">
        <v>0</v>
      </c>
      <c r="J124" s="184">
        <f t="shared" si="6"/>
        <v>0</v>
      </c>
      <c r="K124" s="192">
        <f t="shared" si="4"/>
        <v>0</v>
      </c>
      <c r="L124" s="192">
        <f t="shared" si="5"/>
        <v>0</v>
      </c>
    </row>
    <row r="125" spans="1:12" ht="12.75">
      <c r="A125" t="s">
        <v>258</v>
      </c>
      <c r="B125" t="s">
        <v>634</v>
      </c>
      <c r="C125" t="s">
        <v>635</v>
      </c>
      <c r="D125">
        <v>0</v>
      </c>
      <c r="E125">
        <v>0</v>
      </c>
      <c r="H125">
        <v>0</v>
      </c>
      <c r="I125">
        <v>0</v>
      </c>
      <c r="J125" s="184">
        <f t="shared" si="6"/>
        <v>0</v>
      </c>
      <c r="K125" s="192">
        <f t="shared" si="4"/>
        <v>0</v>
      </c>
      <c r="L125" s="192">
        <f t="shared" si="5"/>
        <v>0</v>
      </c>
    </row>
    <row r="126" spans="1:12" ht="12.75">
      <c r="A126" t="s">
        <v>258</v>
      </c>
      <c r="B126" t="s">
        <v>636</v>
      </c>
      <c r="C126" t="s">
        <v>637</v>
      </c>
      <c r="D126">
        <v>0</v>
      </c>
      <c r="E126">
        <v>0</v>
      </c>
      <c r="H126">
        <v>0</v>
      </c>
      <c r="I126">
        <v>0</v>
      </c>
      <c r="J126" s="184">
        <f t="shared" si="6"/>
        <v>0</v>
      </c>
      <c r="K126" s="192">
        <f t="shared" si="4"/>
        <v>0</v>
      </c>
      <c r="L126" s="192">
        <f t="shared" si="5"/>
        <v>0</v>
      </c>
    </row>
    <row r="127" spans="1:12" ht="12.75">
      <c r="A127" t="s">
        <v>258</v>
      </c>
      <c r="B127" t="s">
        <v>638</v>
      </c>
      <c r="C127" t="s">
        <v>639</v>
      </c>
      <c r="D127">
        <v>0</v>
      </c>
      <c r="E127">
        <v>0</v>
      </c>
      <c r="F127">
        <v>1199.25</v>
      </c>
      <c r="G127">
        <v>1199.25</v>
      </c>
      <c r="H127">
        <v>1199.25</v>
      </c>
      <c r="I127">
        <v>1199.25</v>
      </c>
      <c r="J127" s="184">
        <f t="shared" si="6"/>
        <v>0</v>
      </c>
      <c r="K127" s="192">
        <f t="shared" si="4"/>
        <v>0</v>
      </c>
      <c r="L127" s="192">
        <f t="shared" si="5"/>
        <v>0</v>
      </c>
    </row>
    <row r="128" spans="1:12" ht="12.75">
      <c r="A128" t="s">
        <v>258</v>
      </c>
      <c r="B128" t="s">
        <v>640</v>
      </c>
      <c r="C128" t="s">
        <v>641</v>
      </c>
      <c r="D128">
        <v>0</v>
      </c>
      <c r="E128">
        <v>0</v>
      </c>
      <c r="F128">
        <v>399.75</v>
      </c>
      <c r="G128">
        <v>399.75</v>
      </c>
      <c r="H128">
        <v>399.75</v>
      </c>
      <c r="I128">
        <v>399.75</v>
      </c>
      <c r="J128" s="184">
        <f t="shared" si="6"/>
        <v>0</v>
      </c>
      <c r="K128" s="192">
        <f t="shared" si="4"/>
        <v>0</v>
      </c>
      <c r="L128" s="192">
        <f t="shared" si="5"/>
        <v>0</v>
      </c>
    </row>
    <row r="129" spans="1:12" ht="12.75">
      <c r="A129" t="s">
        <v>258</v>
      </c>
      <c r="B129" t="s">
        <v>642</v>
      </c>
      <c r="C129" t="s">
        <v>643</v>
      </c>
      <c r="D129">
        <v>0</v>
      </c>
      <c r="E129">
        <v>0</v>
      </c>
      <c r="H129">
        <v>0</v>
      </c>
      <c r="I129">
        <v>0</v>
      </c>
      <c r="J129" s="184">
        <f t="shared" si="6"/>
        <v>0</v>
      </c>
      <c r="K129" s="192">
        <f t="shared" si="4"/>
        <v>0</v>
      </c>
      <c r="L129" s="192">
        <f t="shared" si="5"/>
        <v>0</v>
      </c>
    </row>
    <row r="130" spans="1:12" ht="12.75">
      <c r="A130" t="s">
        <v>258</v>
      </c>
      <c r="B130" t="s">
        <v>644</v>
      </c>
      <c r="C130" t="s">
        <v>645</v>
      </c>
      <c r="D130">
        <v>0</v>
      </c>
      <c r="E130">
        <v>0</v>
      </c>
      <c r="H130">
        <v>0</v>
      </c>
      <c r="I130">
        <v>0</v>
      </c>
      <c r="J130" s="184">
        <f t="shared" si="6"/>
        <v>0</v>
      </c>
      <c r="K130" s="192">
        <f t="shared" si="4"/>
        <v>0</v>
      </c>
      <c r="L130" s="192">
        <f t="shared" si="5"/>
        <v>0</v>
      </c>
    </row>
    <row r="131" spans="1:12" ht="12.75">
      <c r="A131" t="s">
        <v>258</v>
      </c>
      <c r="B131" t="s">
        <v>646</v>
      </c>
      <c r="C131" t="s">
        <v>647</v>
      </c>
      <c r="D131">
        <v>0</v>
      </c>
      <c r="E131">
        <v>0</v>
      </c>
      <c r="F131">
        <v>799.5</v>
      </c>
      <c r="G131">
        <v>799.5</v>
      </c>
      <c r="H131">
        <v>799.5</v>
      </c>
      <c r="I131">
        <v>799.5</v>
      </c>
      <c r="J131" s="184">
        <f t="shared" si="6"/>
        <v>0</v>
      </c>
      <c r="K131" s="192">
        <f t="shared" si="4"/>
        <v>0</v>
      </c>
      <c r="L131" s="192">
        <f t="shared" si="5"/>
        <v>0</v>
      </c>
    </row>
    <row r="132" spans="1:12" ht="12.75">
      <c r="A132" t="s">
        <v>258</v>
      </c>
      <c r="B132" t="s">
        <v>648</v>
      </c>
      <c r="C132" t="s">
        <v>649</v>
      </c>
      <c r="D132">
        <v>0</v>
      </c>
      <c r="E132">
        <v>0</v>
      </c>
      <c r="F132">
        <v>1599</v>
      </c>
      <c r="G132">
        <v>1599</v>
      </c>
      <c r="H132">
        <v>1599</v>
      </c>
      <c r="I132">
        <v>1599</v>
      </c>
      <c r="J132" s="184">
        <f t="shared" si="6"/>
        <v>0</v>
      </c>
      <c r="K132" s="192">
        <f t="shared" si="4"/>
        <v>0</v>
      </c>
      <c r="L132" s="192">
        <f t="shared" si="5"/>
        <v>0</v>
      </c>
    </row>
    <row r="133" spans="1:12" ht="12.75">
      <c r="A133" t="s">
        <v>258</v>
      </c>
      <c r="B133" t="s">
        <v>650</v>
      </c>
      <c r="C133" t="s">
        <v>651</v>
      </c>
      <c r="D133">
        <v>0</v>
      </c>
      <c r="E133">
        <v>0</v>
      </c>
      <c r="H133">
        <v>0</v>
      </c>
      <c r="I133">
        <v>0</v>
      </c>
      <c r="J133" s="184">
        <f t="shared" si="6"/>
        <v>0</v>
      </c>
      <c r="K133" s="192">
        <f t="shared" si="4"/>
        <v>0</v>
      </c>
      <c r="L133" s="192">
        <f t="shared" si="5"/>
        <v>0</v>
      </c>
    </row>
    <row r="134" spans="1:12" ht="12.75">
      <c r="A134" t="s">
        <v>258</v>
      </c>
      <c r="B134" t="s">
        <v>652</v>
      </c>
      <c r="C134" t="s">
        <v>653</v>
      </c>
      <c r="D134">
        <v>0</v>
      </c>
      <c r="E134">
        <v>1476</v>
      </c>
      <c r="H134">
        <v>0</v>
      </c>
      <c r="I134">
        <v>1476</v>
      </c>
      <c r="J134" s="184">
        <f t="shared" si="6"/>
        <v>-1476</v>
      </c>
      <c r="K134" s="192">
        <f t="shared" si="4"/>
        <v>0</v>
      </c>
      <c r="L134" s="192">
        <f t="shared" si="5"/>
        <v>1476</v>
      </c>
    </row>
    <row r="135" spans="1:12" ht="12.75">
      <c r="A135" t="s">
        <v>258</v>
      </c>
      <c r="B135" t="s">
        <v>654</v>
      </c>
      <c r="C135" t="s">
        <v>655</v>
      </c>
      <c r="D135">
        <v>0</v>
      </c>
      <c r="E135">
        <v>0</v>
      </c>
      <c r="H135">
        <v>0</v>
      </c>
      <c r="I135">
        <v>0</v>
      </c>
      <c r="J135" s="184">
        <f t="shared" si="6"/>
        <v>0</v>
      </c>
      <c r="K135" s="192">
        <f aca="true" t="shared" si="7" ref="K135:K198">IF(J135&gt;0,J135,0)</f>
        <v>0</v>
      </c>
      <c r="L135" s="192">
        <f aca="true" t="shared" si="8" ref="L135:L198">IF(J135&lt;0,-J135,0)</f>
        <v>0</v>
      </c>
    </row>
    <row r="136" spans="1:12" ht="12.75">
      <c r="A136" t="s">
        <v>258</v>
      </c>
      <c r="B136" t="s">
        <v>656</v>
      </c>
      <c r="C136" t="s">
        <v>657</v>
      </c>
      <c r="D136">
        <v>0</v>
      </c>
      <c r="E136">
        <v>0</v>
      </c>
      <c r="H136">
        <v>0</v>
      </c>
      <c r="I136">
        <v>0</v>
      </c>
      <c r="J136" s="184">
        <f t="shared" si="6"/>
        <v>0</v>
      </c>
      <c r="K136" s="192">
        <f t="shared" si="7"/>
        <v>0</v>
      </c>
      <c r="L136" s="192">
        <f t="shared" si="8"/>
        <v>0</v>
      </c>
    </row>
    <row r="137" spans="1:12" ht="12.75">
      <c r="A137" t="s">
        <v>258</v>
      </c>
      <c r="B137" t="s">
        <v>658</v>
      </c>
      <c r="C137" t="s">
        <v>659</v>
      </c>
      <c r="D137">
        <v>0</v>
      </c>
      <c r="E137">
        <v>0</v>
      </c>
      <c r="H137">
        <v>0</v>
      </c>
      <c r="I137">
        <v>0</v>
      </c>
      <c r="J137" s="184">
        <f t="shared" si="6"/>
        <v>0</v>
      </c>
      <c r="K137" s="192">
        <f t="shared" si="7"/>
        <v>0</v>
      </c>
      <c r="L137" s="192">
        <f t="shared" si="8"/>
        <v>0</v>
      </c>
    </row>
    <row r="138" spans="1:12" ht="12.75">
      <c r="A138" t="s">
        <v>258</v>
      </c>
      <c r="B138" t="s">
        <v>660</v>
      </c>
      <c r="C138" t="s">
        <v>661</v>
      </c>
      <c r="D138">
        <v>0</v>
      </c>
      <c r="E138">
        <v>0</v>
      </c>
      <c r="H138">
        <v>0</v>
      </c>
      <c r="I138">
        <v>0</v>
      </c>
      <c r="J138" s="184">
        <f t="shared" si="6"/>
        <v>0</v>
      </c>
      <c r="K138" s="192">
        <f t="shared" si="7"/>
        <v>0</v>
      </c>
      <c r="L138" s="192">
        <f t="shared" si="8"/>
        <v>0</v>
      </c>
    </row>
    <row r="139" spans="1:12" ht="12.75">
      <c r="A139" t="s">
        <v>258</v>
      </c>
      <c r="B139" t="s">
        <v>662</v>
      </c>
      <c r="C139" t="s">
        <v>663</v>
      </c>
      <c r="D139">
        <v>0</v>
      </c>
      <c r="E139">
        <v>0</v>
      </c>
      <c r="H139">
        <v>0</v>
      </c>
      <c r="I139">
        <v>0</v>
      </c>
      <c r="J139" s="184">
        <f aca="true" t="shared" si="9" ref="J139:J202">SUM(H139,-I139)</f>
        <v>0</v>
      </c>
      <c r="K139" s="192">
        <f t="shared" si="7"/>
        <v>0</v>
      </c>
      <c r="L139" s="192">
        <f t="shared" si="8"/>
        <v>0</v>
      </c>
    </row>
    <row r="140" spans="1:12" ht="12.75">
      <c r="A140" t="s">
        <v>258</v>
      </c>
      <c r="B140" t="s">
        <v>664</v>
      </c>
      <c r="C140" t="s">
        <v>665</v>
      </c>
      <c r="D140">
        <v>0</v>
      </c>
      <c r="E140">
        <v>0</v>
      </c>
      <c r="H140">
        <v>0</v>
      </c>
      <c r="I140">
        <v>0</v>
      </c>
      <c r="J140" s="184">
        <f t="shared" si="9"/>
        <v>0</v>
      </c>
      <c r="K140" s="192">
        <f t="shared" si="7"/>
        <v>0</v>
      </c>
      <c r="L140" s="192">
        <f t="shared" si="8"/>
        <v>0</v>
      </c>
    </row>
    <row r="141" spans="1:12" ht="12.75">
      <c r="A141" t="s">
        <v>258</v>
      </c>
      <c r="B141" t="s">
        <v>666</v>
      </c>
      <c r="C141" t="s">
        <v>667</v>
      </c>
      <c r="D141">
        <v>0</v>
      </c>
      <c r="E141">
        <v>0</v>
      </c>
      <c r="H141">
        <v>0</v>
      </c>
      <c r="I141">
        <v>0</v>
      </c>
      <c r="J141" s="184">
        <f t="shared" si="9"/>
        <v>0</v>
      </c>
      <c r="K141" s="192">
        <f t="shared" si="7"/>
        <v>0</v>
      </c>
      <c r="L141" s="192">
        <f t="shared" si="8"/>
        <v>0</v>
      </c>
    </row>
    <row r="142" spans="1:12" ht="12.75">
      <c r="A142" t="s">
        <v>258</v>
      </c>
      <c r="B142" t="s">
        <v>668</v>
      </c>
      <c r="C142" t="s">
        <v>669</v>
      </c>
      <c r="D142">
        <v>0</v>
      </c>
      <c r="E142">
        <v>0</v>
      </c>
      <c r="H142">
        <v>0</v>
      </c>
      <c r="I142">
        <v>0</v>
      </c>
      <c r="J142" s="184">
        <f t="shared" si="9"/>
        <v>0</v>
      </c>
      <c r="K142" s="192">
        <f t="shared" si="7"/>
        <v>0</v>
      </c>
      <c r="L142" s="192">
        <f t="shared" si="8"/>
        <v>0</v>
      </c>
    </row>
    <row r="143" spans="1:12" ht="12.75">
      <c r="A143" t="s">
        <v>258</v>
      </c>
      <c r="B143" t="s">
        <v>670</v>
      </c>
      <c r="C143" t="s">
        <v>671</v>
      </c>
      <c r="D143">
        <v>0</v>
      </c>
      <c r="E143">
        <v>0</v>
      </c>
      <c r="H143">
        <v>0</v>
      </c>
      <c r="I143">
        <v>0</v>
      </c>
      <c r="J143" s="184">
        <f t="shared" si="9"/>
        <v>0</v>
      </c>
      <c r="K143" s="192">
        <f t="shared" si="7"/>
        <v>0</v>
      </c>
      <c r="L143" s="192">
        <f t="shared" si="8"/>
        <v>0</v>
      </c>
    </row>
    <row r="144" spans="1:12" ht="12.75">
      <c r="A144" t="s">
        <v>258</v>
      </c>
      <c r="B144" t="s">
        <v>672</v>
      </c>
      <c r="C144" t="s">
        <v>673</v>
      </c>
      <c r="D144">
        <v>0</v>
      </c>
      <c r="E144">
        <v>0</v>
      </c>
      <c r="H144">
        <v>0</v>
      </c>
      <c r="I144">
        <v>0</v>
      </c>
      <c r="J144" s="184">
        <f t="shared" si="9"/>
        <v>0</v>
      </c>
      <c r="K144" s="192">
        <f t="shared" si="7"/>
        <v>0</v>
      </c>
      <c r="L144" s="192">
        <f t="shared" si="8"/>
        <v>0</v>
      </c>
    </row>
    <row r="145" spans="1:12" ht="12.75">
      <c r="A145" t="s">
        <v>258</v>
      </c>
      <c r="B145" t="s">
        <v>674</v>
      </c>
      <c r="C145" t="s">
        <v>675</v>
      </c>
      <c r="D145">
        <v>0</v>
      </c>
      <c r="E145">
        <v>0</v>
      </c>
      <c r="H145">
        <v>0</v>
      </c>
      <c r="I145">
        <v>0</v>
      </c>
      <c r="J145" s="184">
        <f t="shared" si="9"/>
        <v>0</v>
      </c>
      <c r="K145" s="192">
        <f t="shared" si="7"/>
        <v>0</v>
      </c>
      <c r="L145" s="192">
        <f t="shared" si="8"/>
        <v>0</v>
      </c>
    </row>
    <row r="146" spans="1:12" ht="12.75">
      <c r="A146" t="s">
        <v>258</v>
      </c>
      <c r="B146" t="s">
        <v>676</v>
      </c>
      <c r="C146" t="s">
        <v>677</v>
      </c>
      <c r="D146">
        <v>0</v>
      </c>
      <c r="E146">
        <v>0</v>
      </c>
      <c r="H146">
        <v>0</v>
      </c>
      <c r="I146">
        <v>0</v>
      </c>
      <c r="J146" s="184">
        <f t="shared" si="9"/>
        <v>0</v>
      </c>
      <c r="K146" s="192">
        <f t="shared" si="7"/>
        <v>0</v>
      </c>
      <c r="L146" s="192">
        <f t="shared" si="8"/>
        <v>0</v>
      </c>
    </row>
    <row r="147" spans="1:12" ht="12.75">
      <c r="A147" t="s">
        <v>258</v>
      </c>
      <c r="B147" t="s">
        <v>678</v>
      </c>
      <c r="C147" t="s">
        <v>679</v>
      </c>
      <c r="D147">
        <v>0</v>
      </c>
      <c r="E147">
        <v>0</v>
      </c>
      <c r="H147">
        <v>0</v>
      </c>
      <c r="I147">
        <v>0</v>
      </c>
      <c r="J147" s="184">
        <f t="shared" si="9"/>
        <v>0</v>
      </c>
      <c r="K147" s="192">
        <f t="shared" si="7"/>
        <v>0</v>
      </c>
      <c r="L147" s="192">
        <f t="shared" si="8"/>
        <v>0</v>
      </c>
    </row>
    <row r="148" spans="1:12" ht="12.75">
      <c r="A148" t="s">
        <v>258</v>
      </c>
      <c r="B148" t="s">
        <v>680</v>
      </c>
      <c r="C148" t="s">
        <v>681</v>
      </c>
      <c r="D148">
        <v>0</v>
      </c>
      <c r="E148">
        <v>0</v>
      </c>
      <c r="H148">
        <v>0</v>
      </c>
      <c r="I148">
        <v>0</v>
      </c>
      <c r="J148" s="184">
        <f t="shared" si="9"/>
        <v>0</v>
      </c>
      <c r="K148" s="192">
        <f t="shared" si="7"/>
        <v>0</v>
      </c>
      <c r="L148" s="192">
        <f t="shared" si="8"/>
        <v>0</v>
      </c>
    </row>
    <row r="149" spans="1:12" ht="12.75">
      <c r="A149" t="s">
        <v>258</v>
      </c>
      <c r="B149" t="s">
        <v>682</v>
      </c>
      <c r="C149" t="s">
        <v>683</v>
      </c>
      <c r="D149">
        <v>0</v>
      </c>
      <c r="E149">
        <v>0</v>
      </c>
      <c r="H149">
        <v>0</v>
      </c>
      <c r="I149">
        <v>0</v>
      </c>
      <c r="J149" s="184">
        <f t="shared" si="9"/>
        <v>0</v>
      </c>
      <c r="K149" s="192">
        <f t="shared" si="7"/>
        <v>0</v>
      </c>
      <c r="L149" s="192">
        <f t="shared" si="8"/>
        <v>0</v>
      </c>
    </row>
    <row r="150" spans="1:12" ht="12.75">
      <c r="A150" t="s">
        <v>258</v>
      </c>
      <c r="B150" t="s">
        <v>684</v>
      </c>
      <c r="C150" t="s">
        <v>685</v>
      </c>
      <c r="D150">
        <v>0</v>
      </c>
      <c r="E150">
        <v>0</v>
      </c>
      <c r="H150">
        <v>0</v>
      </c>
      <c r="I150">
        <v>0</v>
      </c>
      <c r="J150" s="184">
        <f t="shared" si="9"/>
        <v>0</v>
      </c>
      <c r="K150" s="192">
        <f t="shared" si="7"/>
        <v>0</v>
      </c>
      <c r="L150" s="192">
        <f t="shared" si="8"/>
        <v>0</v>
      </c>
    </row>
    <row r="151" spans="1:12" ht="12.75">
      <c r="A151" t="s">
        <v>258</v>
      </c>
      <c r="B151" t="s">
        <v>686</v>
      </c>
      <c r="C151" t="s">
        <v>687</v>
      </c>
      <c r="D151">
        <v>0</v>
      </c>
      <c r="E151">
        <v>0</v>
      </c>
      <c r="H151">
        <v>0</v>
      </c>
      <c r="I151">
        <v>0</v>
      </c>
      <c r="J151" s="184">
        <f t="shared" si="9"/>
        <v>0</v>
      </c>
      <c r="K151" s="192">
        <f t="shared" si="7"/>
        <v>0</v>
      </c>
      <c r="L151" s="192">
        <f t="shared" si="8"/>
        <v>0</v>
      </c>
    </row>
    <row r="152" spans="1:12" ht="12.75">
      <c r="A152" t="s">
        <v>258</v>
      </c>
      <c r="B152" t="s">
        <v>688</v>
      </c>
      <c r="C152" t="s">
        <v>689</v>
      </c>
      <c r="D152">
        <v>0</v>
      </c>
      <c r="E152">
        <v>0</v>
      </c>
      <c r="H152">
        <v>0</v>
      </c>
      <c r="I152">
        <v>0</v>
      </c>
      <c r="J152" s="184">
        <f t="shared" si="9"/>
        <v>0</v>
      </c>
      <c r="K152" s="192">
        <f t="shared" si="7"/>
        <v>0</v>
      </c>
      <c r="L152" s="192">
        <f t="shared" si="8"/>
        <v>0</v>
      </c>
    </row>
    <row r="153" spans="1:12" ht="12.75">
      <c r="A153" t="s">
        <v>258</v>
      </c>
      <c r="B153" t="s">
        <v>690</v>
      </c>
      <c r="C153" t="s">
        <v>691</v>
      </c>
      <c r="D153">
        <v>0</v>
      </c>
      <c r="E153">
        <v>0</v>
      </c>
      <c r="H153">
        <v>0</v>
      </c>
      <c r="I153">
        <v>0</v>
      </c>
      <c r="J153" s="184">
        <f t="shared" si="9"/>
        <v>0</v>
      </c>
      <c r="K153" s="192">
        <f t="shared" si="7"/>
        <v>0</v>
      </c>
      <c r="L153" s="192">
        <f t="shared" si="8"/>
        <v>0</v>
      </c>
    </row>
    <row r="154" spans="1:12" ht="12.75">
      <c r="A154" t="s">
        <v>258</v>
      </c>
      <c r="B154" t="s">
        <v>692</v>
      </c>
      <c r="C154" t="s">
        <v>693</v>
      </c>
      <c r="D154">
        <v>0</v>
      </c>
      <c r="E154">
        <v>0</v>
      </c>
      <c r="H154">
        <v>0</v>
      </c>
      <c r="I154">
        <v>0</v>
      </c>
      <c r="J154" s="184">
        <f t="shared" si="9"/>
        <v>0</v>
      </c>
      <c r="K154" s="192">
        <f t="shared" si="7"/>
        <v>0</v>
      </c>
      <c r="L154" s="192">
        <f t="shared" si="8"/>
        <v>0</v>
      </c>
    </row>
    <row r="155" spans="1:12" ht="12.75">
      <c r="A155" t="s">
        <v>258</v>
      </c>
      <c r="B155" t="s">
        <v>694</v>
      </c>
      <c r="C155" t="s">
        <v>695</v>
      </c>
      <c r="D155">
        <v>0</v>
      </c>
      <c r="E155">
        <v>0</v>
      </c>
      <c r="H155">
        <v>0</v>
      </c>
      <c r="I155">
        <v>0</v>
      </c>
      <c r="J155" s="184">
        <f t="shared" si="9"/>
        <v>0</v>
      </c>
      <c r="K155" s="192">
        <f t="shared" si="7"/>
        <v>0</v>
      </c>
      <c r="L155" s="192">
        <f t="shared" si="8"/>
        <v>0</v>
      </c>
    </row>
    <row r="156" spans="1:12" ht="12.75">
      <c r="A156" t="s">
        <v>258</v>
      </c>
      <c r="B156" t="s">
        <v>696</v>
      </c>
      <c r="C156" t="s">
        <v>697</v>
      </c>
      <c r="D156">
        <v>0</v>
      </c>
      <c r="E156">
        <v>0</v>
      </c>
      <c r="H156">
        <v>0</v>
      </c>
      <c r="I156">
        <v>0</v>
      </c>
      <c r="J156" s="184">
        <f t="shared" si="9"/>
        <v>0</v>
      </c>
      <c r="K156" s="192">
        <f t="shared" si="7"/>
        <v>0</v>
      </c>
      <c r="L156" s="192">
        <f t="shared" si="8"/>
        <v>0</v>
      </c>
    </row>
    <row r="157" spans="1:12" ht="12.75">
      <c r="A157" t="s">
        <v>258</v>
      </c>
      <c r="B157" t="s">
        <v>698</v>
      </c>
      <c r="C157" t="s">
        <v>699</v>
      </c>
      <c r="D157">
        <v>0</v>
      </c>
      <c r="E157">
        <v>0</v>
      </c>
      <c r="H157">
        <v>0</v>
      </c>
      <c r="I157">
        <v>0</v>
      </c>
      <c r="J157" s="184">
        <f t="shared" si="9"/>
        <v>0</v>
      </c>
      <c r="K157" s="192">
        <f t="shared" si="7"/>
        <v>0</v>
      </c>
      <c r="L157" s="192">
        <f t="shared" si="8"/>
        <v>0</v>
      </c>
    </row>
    <row r="158" spans="1:12" ht="12.75">
      <c r="A158" t="s">
        <v>258</v>
      </c>
      <c r="B158" t="s">
        <v>700</v>
      </c>
      <c r="C158" t="s">
        <v>701</v>
      </c>
      <c r="D158">
        <v>0</v>
      </c>
      <c r="E158">
        <v>0</v>
      </c>
      <c r="H158">
        <v>0</v>
      </c>
      <c r="I158">
        <v>0</v>
      </c>
      <c r="J158" s="184">
        <f t="shared" si="9"/>
        <v>0</v>
      </c>
      <c r="K158" s="192">
        <f t="shared" si="7"/>
        <v>0</v>
      </c>
      <c r="L158" s="192">
        <f t="shared" si="8"/>
        <v>0</v>
      </c>
    </row>
    <row r="159" spans="1:12" ht="12.75">
      <c r="A159" t="s">
        <v>258</v>
      </c>
      <c r="B159" t="s">
        <v>702</v>
      </c>
      <c r="C159" t="s">
        <v>703</v>
      </c>
      <c r="D159">
        <v>0</v>
      </c>
      <c r="E159">
        <v>0</v>
      </c>
      <c r="H159">
        <v>0</v>
      </c>
      <c r="I159">
        <v>0</v>
      </c>
      <c r="J159" s="184">
        <f t="shared" si="9"/>
        <v>0</v>
      </c>
      <c r="K159" s="192">
        <f t="shared" si="7"/>
        <v>0</v>
      </c>
      <c r="L159" s="192">
        <f t="shared" si="8"/>
        <v>0</v>
      </c>
    </row>
    <row r="160" spans="1:12" ht="12.75">
      <c r="A160" t="s">
        <v>258</v>
      </c>
      <c r="B160" t="s">
        <v>704</v>
      </c>
      <c r="C160" t="s">
        <v>705</v>
      </c>
      <c r="D160">
        <v>0</v>
      </c>
      <c r="E160">
        <v>0</v>
      </c>
      <c r="H160">
        <v>0</v>
      </c>
      <c r="I160">
        <v>0</v>
      </c>
      <c r="J160" s="184">
        <f t="shared" si="9"/>
        <v>0</v>
      </c>
      <c r="K160" s="192">
        <f t="shared" si="7"/>
        <v>0</v>
      </c>
      <c r="L160" s="192">
        <f t="shared" si="8"/>
        <v>0</v>
      </c>
    </row>
    <row r="161" spans="1:12" ht="12.75">
      <c r="A161" t="s">
        <v>258</v>
      </c>
      <c r="B161" t="s">
        <v>706</v>
      </c>
      <c r="C161" t="s">
        <v>707</v>
      </c>
      <c r="D161">
        <v>0</v>
      </c>
      <c r="E161">
        <v>0</v>
      </c>
      <c r="H161">
        <v>0</v>
      </c>
      <c r="I161">
        <v>0</v>
      </c>
      <c r="J161" s="184">
        <f t="shared" si="9"/>
        <v>0</v>
      </c>
      <c r="K161" s="192">
        <f t="shared" si="7"/>
        <v>0</v>
      </c>
      <c r="L161" s="192">
        <f t="shared" si="8"/>
        <v>0</v>
      </c>
    </row>
    <row r="162" spans="1:12" ht="12.75">
      <c r="A162" t="s">
        <v>258</v>
      </c>
      <c r="B162" t="s">
        <v>708</v>
      </c>
      <c r="C162" t="s">
        <v>709</v>
      </c>
      <c r="D162">
        <v>0</v>
      </c>
      <c r="E162">
        <v>0</v>
      </c>
      <c r="H162">
        <v>0</v>
      </c>
      <c r="I162">
        <v>0</v>
      </c>
      <c r="J162" s="184">
        <f t="shared" si="9"/>
        <v>0</v>
      </c>
      <c r="K162" s="192">
        <f t="shared" si="7"/>
        <v>0</v>
      </c>
      <c r="L162" s="192">
        <f t="shared" si="8"/>
        <v>0</v>
      </c>
    </row>
    <row r="163" spans="1:12" ht="12.75">
      <c r="A163" t="s">
        <v>258</v>
      </c>
      <c r="B163" t="s">
        <v>710</v>
      </c>
      <c r="C163" t="s">
        <v>711</v>
      </c>
      <c r="D163">
        <v>0</v>
      </c>
      <c r="E163">
        <v>0</v>
      </c>
      <c r="H163">
        <v>0</v>
      </c>
      <c r="I163">
        <v>0</v>
      </c>
      <c r="J163" s="184">
        <f t="shared" si="9"/>
        <v>0</v>
      </c>
      <c r="K163" s="192">
        <f t="shared" si="7"/>
        <v>0</v>
      </c>
      <c r="L163" s="192">
        <f t="shared" si="8"/>
        <v>0</v>
      </c>
    </row>
    <row r="164" spans="1:12" ht="12.75">
      <c r="A164" t="s">
        <v>258</v>
      </c>
      <c r="B164" t="s">
        <v>712</v>
      </c>
      <c r="C164" t="s">
        <v>713</v>
      </c>
      <c r="D164">
        <v>0</v>
      </c>
      <c r="E164">
        <v>0</v>
      </c>
      <c r="H164">
        <v>0</v>
      </c>
      <c r="I164">
        <v>0</v>
      </c>
      <c r="J164" s="184">
        <f t="shared" si="9"/>
        <v>0</v>
      </c>
      <c r="K164" s="192">
        <f t="shared" si="7"/>
        <v>0</v>
      </c>
      <c r="L164" s="192">
        <f t="shared" si="8"/>
        <v>0</v>
      </c>
    </row>
    <row r="165" spans="1:12" ht="12.75">
      <c r="A165" t="s">
        <v>258</v>
      </c>
      <c r="B165" t="s">
        <v>714</v>
      </c>
      <c r="C165" t="s">
        <v>715</v>
      </c>
      <c r="D165">
        <v>0</v>
      </c>
      <c r="E165">
        <v>0</v>
      </c>
      <c r="H165">
        <v>0</v>
      </c>
      <c r="I165">
        <v>0</v>
      </c>
      <c r="J165" s="184">
        <f t="shared" si="9"/>
        <v>0</v>
      </c>
      <c r="K165" s="192">
        <f t="shared" si="7"/>
        <v>0</v>
      </c>
      <c r="L165" s="192">
        <f t="shared" si="8"/>
        <v>0</v>
      </c>
    </row>
    <row r="166" spans="1:12" ht="12.75">
      <c r="A166" t="s">
        <v>258</v>
      </c>
      <c r="B166" t="s">
        <v>716</v>
      </c>
      <c r="C166" t="s">
        <v>717</v>
      </c>
      <c r="D166">
        <v>0</v>
      </c>
      <c r="E166">
        <v>0</v>
      </c>
      <c r="H166">
        <v>0</v>
      </c>
      <c r="I166">
        <v>0</v>
      </c>
      <c r="J166" s="184">
        <f t="shared" si="9"/>
        <v>0</v>
      </c>
      <c r="K166" s="192">
        <f t="shared" si="7"/>
        <v>0</v>
      </c>
      <c r="L166" s="192">
        <f t="shared" si="8"/>
        <v>0</v>
      </c>
    </row>
    <row r="167" spans="1:12" ht="12.75">
      <c r="A167" t="s">
        <v>258</v>
      </c>
      <c r="B167" t="s">
        <v>718</v>
      </c>
      <c r="C167" t="s">
        <v>719</v>
      </c>
      <c r="D167">
        <v>0</v>
      </c>
      <c r="E167">
        <v>0</v>
      </c>
      <c r="H167">
        <v>0</v>
      </c>
      <c r="I167">
        <v>0</v>
      </c>
      <c r="J167" s="184">
        <f t="shared" si="9"/>
        <v>0</v>
      </c>
      <c r="K167" s="192">
        <f t="shared" si="7"/>
        <v>0</v>
      </c>
      <c r="L167" s="192">
        <f t="shared" si="8"/>
        <v>0</v>
      </c>
    </row>
    <row r="168" spans="1:12" ht="12.75">
      <c r="A168" t="s">
        <v>258</v>
      </c>
      <c r="B168" t="s">
        <v>720</v>
      </c>
      <c r="C168" t="s">
        <v>721</v>
      </c>
      <c r="D168">
        <v>0</v>
      </c>
      <c r="E168">
        <v>0</v>
      </c>
      <c r="H168">
        <v>0</v>
      </c>
      <c r="I168">
        <v>0</v>
      </c>
      <c r="J168" s="184">
        <f t="shared" si="9"/>
        <v>0</v>
      </c>
      <c r="K168" s="192">
        <f t="shared" si="7"/>
        <v>0</v>
      </c>
      <c r="L168" s="192">
        <f t="shared" si="8"/>
        <v>0</v>
      </c>
    </row>
    <row r="169" spans="1:12" ht="12.75">
      <c r="A169" t="s">
        <v>258</v>
      </c>
      <c r="B169" t="s">
        <v>722</v>
      </c>
      <c r="C169" t="s">
        <v>723</v>
      </c>
      <c r="D169">
        <v>0</v>
      </c>
      <c r="E169">
        <v>0</v>
      </c>
      <c r="H169">
        <v>0</v>
      </c>
      <c r="I169">
        <v>0</v>
      </c>
      <c r="J169" s="184">
        <f t="shared" si="9"/>
        <v>0</v>
      </c>
      <c r="K169" s="192">
        <f t="shared" si="7"/>
        <v>0</v>
      </c>
      <c r="L169" s="192">
        <f t="shared" si="8"/>
        <v>0</v>
      </c>
    </row>
    <row r="170" spans="1:12" ht="12.75">
      <c r="A170" t="s">
        <v>258</v>
      </c>
      <c r="B170" t="s">
        <v>724</v>
      </c>
      <c r="C170" t="s">
        <v>725</v>
      </c>
      <c r="D170">
        <v>0</v>
      </c>
      <c r="E170">
        <v>0</v>
      </c>
      <c r="H170">
        <v>0</v>
      </c>
      <c r="I170">
        <v>0</v>
      </c>
      <c r="J170" s="184">
        <f t="shared" si="9"/>
        <v>0</v>
      </c>
      <c r="K170" s="192">
        <f t="shared" si="7"/>
        <v>0</v>
      </c>
      <c r="L170" s="192">
        <f t="shared" si="8"/>
        <v>0</v>
      </c>
    </row>
    <row r="171" spans="1:12" ht="12.75">
      <c r="A171" t="s">
        <v>258</v>
      </c>
      <c r="B171" t="s">
        <v>726</v>
      </c>
      <c r="C171" t="s">
        <v>727</v>
      </c>
      <c r="D171">
        <v>0</v>
      </c>
      <c r="E171">
        <v>0</v>
      </c>
      <c r="H171">
        <v>0</v>
      </c>
      <c r="I171">
        <v>0</v>
      </c>
      <c r="J171" s="184">
        <f t="shared" si="9"/>
        <v>0</v>
      </c>
      <c r="K171" s="192">
        <f t="shared" si="7"/>
        <v>0</v>
      </c>
      <c r="L171" s="192">
        <f t="shared" si="8"/>
        <v>0</v>
      </c>
    </row>
    <row r="172" spans="1:12" ht="12.75">
      <c r="A172" t="s">
        <v>258</v>
      </c>
      <c r="B172" t="s">
        <v>728</v>
      </c>
      <c r="C172" t="s">
        <v>729</v>
      </c>
      <c r="D172">
        <v>0</v>
      </c>
      <c r="E172">
        <v>0</v>
      </c>
      <c r="H172">
        <v>0</v>
      </c>
      <c r="I172">
        <v>0</v>
      </c>
      <c r="J172" s="184">
        <f t="shared" si="9"/>
        <v>0</v>
      </c>
      <c r="K172" s="192">
        <f t="shared" si="7"/>
        <v>0</v>
      </c>
      <c r="L172" s="192">
        <f t="shared" si="8"/>
        <v>0</v>
      </c>
    </row>
    <row r="173" spans="1:12" ht="12.75">
      <c r="A173" t="s">
        <v>258</v>
      </c>
      <c r="B173" t="s">
        <v>730</v>
      </c>
      <c r="C173" t="s">
        <v>731</v>
      </c>
      <c r="D173">
        <v>0</v>
      </c>
      <c r="E173">
        <v>0</v>
      </c>
      <c r="H173">
        <v>0</v>
      </c>
      <c r="I173">
        <v>0</v>
      </c>
      <c r="J173" s="184">
        <f t="shared" si="9"/>
        <v>0</v>
      </c>
      <c r="K173" s="192">
        <f t="shared" si="7"/>
        <v>0</v>
      </c>
      <c r="L173" s="192">
        <f t="shared" si="8"/>
        <v>0</v>
      </c>
    </row>
    <row r="174" spans="1:12" ht="12.75">
      <c r="A174" t="s">
        <v>258</v>
      </c>
      <c r="B174" t="s">
        <v>732</v>
      </c>
      <c r="C174" t="s">
        <v>733</v>
      </c>
      <c r="D174">
        <v>0</v>
      </c>
      <c r="E174">
        <v>0</v>
      </c>
      <c r="H174">
        <v>0</v>
      </c>
      <c r="I174">
        <v>0</v>
      </c>
      <c r="J174" s="184">
        <f t="shared" si="9"/>
        <v>0</v>
      </c>
      <c r="K174" s="192">
        <f t="shared" si="7"/>
        <v>0</v>
      </c>
      <c r="L174" s="192">
        <f t="shared" si="8"/>
        <v>0</v>
      </c>
    </row>
    <row r="175" spans="1:12" ht="12.75">
      <c r="A175" t="s">
        <v>258</v>
      </c>
      <c r="B175" t="s">
        <v>734</v>
      </c>
      <c r="C175" t="s">
        <v>735</v>
      </c>
      <c r="D175">
        <v>0</v>
      </c>
      <c r="E175">
        <v>0</v>
      </c>
      <c r="H175">
        <v>0</v>
      </c>
      <c r="I175">
        <v>0</v>
      </c>
      <c r="J175" s="184">
        <f t="shared" si="9"/>
        <v>0</v>
      </c>
      <c r="K175" s="192">
        <f t="shared" si="7"/>
        <v>0</v>
      </c>
      <c r="L175" s="192">
        <f t="shared" si="8"/>
        <v>0</v>
      </c>
    </row>
    <row r="176" spans="1:12" ht="12.75">
      <c r="A176" t="s">
        <v>258</v>
      </c>
      <c r="B176" t="s">
        <v>736</v>
      </c>
      <c r="C176" t="s">
        <v>737</v>
      </c>
      <c r="D176">
        <v>0</v>
      </c>
      <c r="E176">
        <v>0</v>
      </c>
      <c r="H176">
        <v>0</v>
      </c>
      <c r="I176">
        <v>0</v>
      </c>
      <c r="J176" s="184">
        <f t="shared" si="9"/>
        <v>0</v>
      </c>
      <c r="K176" s="192">
        <f t="shared" si="7"/>
        <v>0</v>
      </c>
      <c r="L176" s="192">
        <f t="shared" si="8"/>
        <v>0</v>
      </c>
    </row>
    <row r="177" spans="1:12" ht="12.75">
      <c r="A177" t="s">
        <v>258</v>
      </c>
      <c r="B177" t="s">
        <v>738</v>
      </c>
      <c r="C177" t="s">
        <v>739</v>
      </c>
      <c r="D177">
        <v>0</v>
      </c>
      <c r="E177">
        <v>0</v>
      </c>
      <c r="H177">
        <v>0</v>
      </c>
      <c r="I177">
        <v>0</v>
      </c>
      <c r="J177" s="184">
        <f t="shared" si="9"/>
        <v>0</v>
      </c>
      <c r="K177" s="192">
        <f t="shared" si="7"/>
        <v>0</v>
      </c>
      <c r="L177" s="192">
        <f t="shared" si="8"/>
        <v>0</v>
      </c>
    </row>
    <row r="178" spans="1:12" ht="12.75">
      <c r="A178" t="s">
        <v>258</v>
      </c>
      <c r="B178" t="s">
        <v>740</v>
      </c>
      <c r="C178" t="s">
        <v>741</v>
      </c>
      <c r="D178">
        <v>0</v>
      </c>
      <c r="E178">
        <v>0</v>
      </c>
      <c r="H178">
        <v>0</v>
      </c>
      <c r="I178">
        <v>0</v>
      </c>
      <c r="J178" s="184">
        <f t="shared" si="9"/>
        <v>0</v>
      </c>
      <c r="K178" s="192">
        <f t="shared" si="7"/>
        <v>0</v>
      </c>
      <c r="L178" s="192">
        <f t="shared" si="8"/>
        <v>0</v>
      </c>
    </row>
    <row r="179" spans="1:12" ht="12.75">
      <c r="A179" t="s">
        <v>258</v>
      </c>
      <c r="B179" t="s">
        <v>742</v>
      </c>
      <c r="C179" t="s">
        <v>743</v>
      </c>
      <c r="D179">
        <v>0</v>
      </c>
      <c r="E179">
        <v>0</v>
      </c>
      <c r="H179">
        <v>0</v>
      </c>
      <c r="I179">
        <v>0</v>
      </c>
      <c r="J179" s="184">
        <f t="shared" si="9"/>
        <v>0</v>
      </c>
      <c r="K179" s="192">
        <f>IF(J179&gt;0,J179,0)</f>
        <v>0</v>
      </c>
      <c r="L179" s="192">
        <f t="shared" si="8"/>
        <v>0</v>
      </c>
    </row>
    <row r="180" spans="1:12" ht="12.75">
      <c r="A180" t="s">
        <v>258</v>
      </c>
      <c r="B180" t="s">
        <v>744</v>
      </c>
      <c r="C180" t="s">
        <v>745</v>
      </c>
      <c r="D180">
        <v>0</v>
      </c>
      <c r="E180">
        <v>0</v>
      </c>
      <c r="H180">
        <v>0</v>
      </c>
      <c r="I180">
        <v>0</v>
      </c>
      <c r="J180" s="184">
        <f t="shared" si="9"/>
        <v>0</v>
      </c>
      <c r="K180" s="192">
        <f t="shared" si="7"/>
        <v>0</v>
      </c>
      <c r="L180" s="192">
        <f t="shared" si="8"/>
        <v>0</v>
      </c>
    </row>
    <row r="181" spans="1:12" ht="12.75">
      <c r="A181" t="s">
        <v>258</v>
      </c>
      <c r="B181" t="s">
        <v>746</v>
      </c>
      <c r="C181" t="s">
        <v>747</v>
      </c>
      <c r="D181">
        <v>0</v>
      </c>
      <c r="E181">
        <v>0</v>
      </c>
      <c r="F181">
        <v>1599</v>
      </c>
      <c r="G181">
        <v>1599</v>
      </c>
      <c r="H181">
        <v>1599</v>
      </c>
      <c r="I181">
        <v>1599</v>
      </c>
      <c r="J181" s="184">
        <f t="shared" si="9"/>
        <v>0</v>
      </c>
      <c r="K181" s="192">
        <f t="shared" si="7"/>
        <v>0</v>
      </c>
      <c r="L181" s="192">
        <f t="shared" si="8"/>
        <v>0</v>
      </c>
    </row>
    <row r="182" spans="1:12" ht="12.75">
      <c r="A182" t="s">
        <v>258</v>
      </c>
      <c r="B182" t="s">
        <v>748</v>
      </c>
      <c r="C182" t="s">
        <v>749</v>
      </c>
      <c r="D182">
        <v>0</v>
      </c>
      <c r="E182">
        <v>0</v>
      </c>
      <c r="H182">
        <v>0</v>
      </c>
      <c r="I182">
        <v>0</v>
      </c>
      <c r="J182" s="184">
        <f t="shared" si="9"/>
        <v>0</v>
      </c>
      <c r="K182" s="192">
        <f t="shared" si="7"/>
        <v>0</v>
      </c>
      <c r="L182" s="192">
        <f t="shared" si="8"/>
        <v>0</v>
      </c>
    </row>
    <row r="183" spans="1:12" ht="12.75">
      <c r="A183" t="s">
        <v>258</v>
      </c>
      <c r="B183" t="s">
        <v>750</v>
      </c>
      <c r="C183" t="s">
        <v>751</v>
      </c>
      <c r="D183">
        <v>0</v>
      </c>
      <c r="E183">
        <v>0</v>
      </c>
      <c r="H183">
        <v>0</v>
      </c>
      <c r="I183">
        <v>0</v>
      </c>
      <c r="J183" s="184">
        <f t="shared" si="9"/>
        <v>0</v>
      </c>
      <c r="K183" s="192">
        <f t="shared" si="7"/>
        <v>0</v>
      </c>
      <c r="L183" s="192">
        <f t="shared" si="8"/>
        <v>0</v>
      </c>
    </row>
    <row r="184" spans="1:12" ht="12.75">
      <c r="A184" t="s">
        <v>258</v>
      </c>
      <c r="B184" t="s">
        <v>752</v>
      </c>
      <c r="C184" t="s">
        <v>753</v>
      </c>
      <c r="D184">
        <v>0</v>
      </c>
      <c r="E184">
        <v>0</v>
      </c>
      <c r="F184">
        <v>1199.25</v>
      </c>
      <c r="G184">
        <v>1955.25</v>
      </c>
      <c r="H184">
        <v>1199.25</v>
      </c>
      <c r="I184">
        <v>1955.25</v>
      </c>
      <c r="J184" s="184">
        <f t="shared" si="9"/>
        <v>-756</v>
      </c>
      <c r="K184" s="192">
        <f t="shared" si="7"/>
        <v>0</v>
      </c>
      <c r="L184" s="192">
        <f t="shared" si="8"/>
        <v>756</v>
      </c>
    </row>
    <row r="185" spans="1:12" ht="12.75">
      <c r="A185" t="s">
        <v>258</v>
      </c>
      <c r="B185" t="s">
        <v>754</v>
      </c>
      <c r="C185" t="s">
        <v>755</v>
      </c>
      <c r="D185">
        <v>0</v>
      </c>
      <c r="E185">
        <v>0</v>
      </c>
      <c r="H185">
        <v>0</v>
      </c>
      <c r="I185">
        <v>0</v>
      </c>
      <c r="J185" s="184">
        <f t="shared" si="9"/>
        <v>0</v>
      </c>
      <c r="K185" s="192">
        <f t="shared" si="7"/>
        <v>0</v>
      </c>
      <c r="L185" s="192">
        <f t="shared" si="8"/>
        <v>0</v>
      </c>
    </row>
    <row r="186" spans="1:12" ht="12.75">
      <c r="A186" t="s">
        <v>258</v>
      </c>
      <c r="B186" t="s">
        <v>756</v>
      </c>
      <c r="C186" t="s">
        <v>757</v>
      </c>
      <c r="D186">
        <v>0</v>
      </c>
      <c r="E186">
        <v>0</v>
      </c>
      <c r="F186">
        <v>1599</v>
      </c>
      <c r="G186">
        <v>1599</v>
      </c>
      <c r="H186">
        <v>1599</v>
      </c>
      <c r="I186">
        <v>1599</v>
      </c>
      <c r="J186" s="184">
        <f t="shared" si="9"/>
        <v>0</v>
      </c>
      <c r="K186" s="192">
        <f t="shared" si="7"/>
        <v>0</v>
      </c>
      <c r="L186" s="192">
        <f t="shared" si="8"/>
        <v>0</v>
      </c>
    </row>
    <row r="187" spans="1:12" ht="12.75">
      <c r="A187" t="s">
        <v>258</v>
      </c>
      <c r="B187" t="s">
        <v>758</v>
      </c>
      <c r="C187" t="s">
        <v>759</v>
      </c>
      <c r="D187">
        <v>0</v>
      </c>
      <c r="E187">
        <v>0</v>
      </c>
      <c r="H187">
        <v>0</v>
      </c>
      <c r="I187">
        <v>0</v>
      </c>
      <c r="J187" s="184">
        <f t="shared" si="9"/>
        <v>0</v>
      </c>
      <c r="K187" s="192">
        <f t="shared" si="7"/>
        <v>0</v>
      </c>
      <c r="L187" s="192">
        <f t="shared" si="8"/>
        <v>0</v>
      </c>
    </row>
    <row r="188" spans="1:12" ht="12.75">
      <c r="A188" t="s">
        <v>258</v>
      </c>
      <c r="B188" t="s">
        <v>760</v>
      </c>
      <c r="C188" t="s">
        <v>761</v>
      </c>
      <c r="D188">
        <v>0</v>
      </c>
      <c r="E188">
        <v>0</v>
      </c>
      <c r="H188">
        <v>0</v>
      </c>
      <c r="I188">
        <v>0</v>
      </c>
      <c r="J188" s="184">
        <f t="shared" si="9"/>
        <v>0</v>
      </c>
      <c r="K188" s="192">
        <f t="shared" si="7"/>
        <v>0</v>
      </c>
      <c r="L188" s="192">
        <f t="shared" si="8"/>
        <v>0</v>
      </c>
    </row>
    <row r="189" spans="1:12" ht="12.75">
      <c r="A189" t="s">
        <v>258</v>
      </c>
      <c r="B189" t="s">
        <v>762</v>
      </c>
      <c r="C189" t="s">
        <v>763</v>
      </c>
      <c r="D189">
        <v>0</v>
      </c>
      <c r="E189">
        <v>0</v>
      </c>
      <c r="H189">
        <v>0</v>
      </c>
      <c r="I189">
        <v>0</v>
      </c>
      <c r="J189" s="184">
        <f t="shared" si="9"/>
        <v>0</v>
      </c>
      <c r="K189" s="192">
        <f t="shared" si="7"/>
        <v>0</v>
      </c>
      <c r="L189" s="192">
        <f t="shared" si="8"/>
        <v>0</v>
      </c>
    </row>
    <row r="190" spans="1:12" ht="12.75">
      <c r="A190" t="s">
        <v>258</v>
      </c>
      <c r="B190" t="s">
        <v>764</v>
      </c>
      <c r="C190" t="s">
        <v>765</v>
      </c>
      <c r="D190">
        <v>0</v>
      </c>
      <c r="E190">
        <v>0</v>
      </c>
      <c r="F190">
        <v>799.5</v>
      </c>
      <c r="G190">
        <v>799.5</v>
      </c>
      <c r="H190">
        <v>799.5</v>
      </c>
      <c r="I190">
        <v>799.5</v>
      </c>
      <c r="J190" s="184">
        <f t="shared" si="9"/>
        <v>0</v>
      </c>
      <c r="K190" s="192">
        <f t="shared" si="7"/>
        <v>0</v>
      </c>
      <c r="L190" s="192">
        <f t="shared" si="8"/>
        <v>0</v>
      </c>
    </row>
    <row r="191" spans="1:12" ht="12.75">
      <c r="A191" t="s">
        <v>258</v>
      </c>
      <c r="B191" t="s">
        <v>766</v>
      </c>
      <c r="C191" t="s">
        <v>767</v>
      </c>
      <c r="D191">
        <v>0</v>
      </c>
      <c r="E191">
        <v>0</v>
      </c>
      <c r="H191">
        <v>0</v>
      </c>
      <c r="I191">
        <v>0</v>
      </c>
      <c r="J191" s="184">
        <f t="shared" si="9"/>
        <v>0</v>
      </c>
      <c r="K191" s="192">
        <f t="shared" si="7"/>
        <v>0</v>
      </c>
      <c r="L191" s="192">
        <f t="shared" si="8"/>
        <v>0</v>
      </c>
    </row>
    <row r="192" spans="1:12" ht="12.75">
      <c r="A192" t="s">
        <v>258</v>
      </c>
      <c r="B192" t="s">
        <v>768</v>
      </c>
      <c r="C192" t="s">
        <v>769</v>
      </c>
      <c r="D192">
        <v>0</v>
      </c>
      <c r="E192">
        <v>0</v>
      </c>
      <c r="F192">
        <v>799.5</v>
      </c>
      <c r="G192">
        <v>799.5</v>
      </c>
      <c r="H192">
        <v>799.5</v>
      </c>
      <c r="I192">
        <v>799.5</v>
      </c>
      <c r="J192" s="184">
        <f t="shared" si="9"/>
        <v>0</v>
      </c>
      <c r="K192" s="192">
        <f t="shared" si="7"/>
        <v>0</v>
      </c>
      <c r="L192" s="192">
        <f t="shared" si="8"/>
        <v>0</v>
      </c>
    </row>
    <row r="193" spans="1:12" ht="12.75">
      <c r="A193" t="s">
        <v>258</v>
      </c>
      <c r="B193" t="s">
        <v>770</v>
      </c>
      <c r="C193" t="s">
        <v>771</v>
      </c>
      <c r="D193">
        <v>0</v>
      </c>
      <c r="E193">
        <v>0</v>
      </c>
      <c r="F193">
        <v>399.75</v>
      </c>
      <c r="G193">
        <v>399.75</v>
      </c>
      <c r="H193">
        <v>399.75</v>
      </c>
      <c r="I193">
        <v>399.75</v>
      </c>
      <c r="J193" s="184">
        <f t="shared" si="9"/>
        <v>0</v>
      </c>
      <c r="K193" s="192">
        <f t="shared" si="7"/>
        <v>0</v>
      </c>
      <c r="L193" s="192">
        <f t="shared" si="8"/>
        <v>0</v>
      </c>
    </row>
    <row r="194" spans="1:12" ht="12.75">
      <c r="A194" t="s">
        <v>258</v>
      </c>
      <c r="B194" t="s">
        <v>772</v>
      </c>
      <c r="C194" t="s">
        <v>773</v>
      </c>
      <c r="D194">
        <v>0</v>
      </c>
      <c r="E194">
        <v>0</v>
      </c>
      <c r="H194">
        <v>0</v>
      </c>
      <c r="I194">
        <v>0</v>
      </c>
      <c r="J194" s="184">
        <f t="shared" si="9"/>
        <v>0</v>
      </c>
      <c r="K194" s="192">
        <f t="shared" si="7"/>
        <v>0</v>
      </c>
      <c r="L194" s="192">
        <f t="shared" si="8"/>
        <v>0</v>
      </c>
    </row>
    <row r="195" spans="1:12" ht="12.75">
      <c r="A195" t="s">
        <v>258</v>
      </c>
      <c r="B195" t="s">
        <v>774</v>
      </c>
      <c r="C195" t="s">
        <v>775</v>
      </c>
      <c r="D195">
        <v>0</v>
      </c>
      <c r="E195">
        <v>0</v>
      </c>
      <c r="H195">
        <v>0</v>
      </c>
      <c r="I195">
        <v>0</v>
      </c>
      <c r="J195" s="184">
        <f t="shared" si="9"/>
        <v>0</v>
      </c>
      <c r="K195" s="192">
        <f t="shared" si="7"/>
        <v>0</v>
      </c>
      <c r="L195" s="192">
        <f t="shared" si="8"/>
        <v>0</v>
      </c>
    </row>
    <row r="196" spans="1:12" ht="12.75">
      <c r="A196" t="s">
        <v>258</v>
      </c>
      <c r="B196" t="s">
        <v>776</v>
      </c>
      <c r="C196" t="s">
        <v>777</v>
      </c>
      <c r="D196">
        <v>0</v>
      </c>
      <c r="E196">
        <v>0</v>
      </c>
      <c r="H196">
        <v>0</v>
      </c>
      <c r="I196">
        <v>0</v>
      </c>
      <c r="J196" s="184">
        <f t="shared" si="9"/>
        <v>0</v>
      </c>
      <c r="K196" s="192">
        <f t="shared" si="7"/>
        <v>0</v>
      </c>
      <c r="L196" s="192">
        <f t="shared" si="8"/>
        <v>0</v>
      </c>
    </row>
    <row r="197" spans="1:12" ht="12.75">
      <c r="A197" t="s">
        <v>258</v>
      </c>
      <c r="B197" t="s">
        <v>778</v>
      </c>
      <c r="C197" t="s">
        <v>779</v>
      </c>
      <c r="D197">
        <v>1968</v>
      </c>
      <c r="E197">
        <v>0</v>
      </c>
      <c r="H197">
        <v>1968</v>
      </c>
      <c r="I197">
        <v>0</v>
      </c>
      <c r="J197" s="184">
        <f t="shared" si="9"/>
        <v>1968</v>
      </c>
      <c r="K197" s="192">
        <f t="shared" si="7"/>
        <v>1968</v>
      </c>
      <c r="L197" s="192">
        <f t="shared" si="8"/>
        <v>0</v>
      </c>
    </row>
    <row r="198" spans="1:12" ht="12.75">
      <c r="A198" t="s">
        <v>258</v>
      </c>
      <c r="B198" t="s">
        <v>780</v>
      </c>
      <c r="C198" t="s">
        <v>781</v>
      </c>
      <c r="D198">
        <v>0</v>
      </c>
      <c r="E198">
        <v>0</v>
      </c>
      <c r="F198">
        <v>399.75</v>
      </c>
      <c r="G198">
        <v>399.75</v>
      </c>
      <c r="H198">
        <v>399.75</v>
      </c>
      <c r="I198">
        <v>399.75</v>
      </c>
      <c r="J198" s="184">
        <f t="shared" si="9"/>
        <v>0</v>
      </c>
      <c r="K198" s="192">
        <f t="shared" si="7"/>
        <v>0</v>
      </c>
      <c r="L198" s="192">
        <f t="shared" si="8"/>
        <v>0</v>
      </c>
    </row>
    <row r="199" spans="1:12" ht="12.75">
      <c r="A199" t="s">
        <v>258</v>
      </c>
      <c r="B199" t="s">
        <v>782</v>
      </c>
      <c r="C199" t="s">
        <v>783</v>
      </c>
      <c r="D199">
        <v>0</v>
      </c>
      <c r="E199">
        <v>0</v>
      </c>
      <c r="H199">
        <v>0</v>
      </c>
      <c r="I199">
        <v>0</v>
      </c>
      <c r="J199" s="184">
        <f t="shared" si="9"/>
        <v>0</v>
      </c>
      <c r="K199" s="192">
        <f aca="true" t="shared" si="10" ref="K199:K262">IF(J199&gt;0,J199,0)</f>
        <v>0</v>
      </c>
      <c r="L199" s="192">
        <f aca="true" t="shared" si="11" ref="L199:L262">IF(J199&lt;0,-J199,0)</f>
        <v>0</v>
      </c>
    </row>
    <row r="200" spans="1:12" ht="12.75">
      <c r="A200" t="s">
        <v>258</v>
      </c>
      <c r="B200" t="s">
        <v>784</v>
      </c>
      <c r="C200" t="s">
        <v>785</v>
      </c>
      <c r="D200">
        <v>0</v>
      </c>
      <c r="E200">
        <v>180</v>
      </c>
      <c r="H200">
        <v>0</v>
      </c>
      <c r="I200">
        <v>180</v>
      </c>
      <c r="J200" s="184">
        <f t="shared" si="9"/>
        <v>-180</v>
      </c>
      <c r="K200" s="192">
        <f t="shared" si="10"/>
        <v>0</v>
      </c>
      <c r="L200" s="192">
        <f t="shared" si="11"/>
        <v>180</v>
      </c>
    </row>
    <row r="201" spans="1:12" ht="12.75">
      <c r="A201" t="s">
        <v>258</v>
      </c>
      <c r="B201" t="s">
        <v>786</v>
      </c>
      <c r="C201" t="s">
        <v>787</v>
      </c>
      <c r="D201">
        <v>0</v>
      </c>
      <c r="E201">
        <v>0</v>
      </c>
      <c r="H201">
        <v>0</v>
      </c>
      <c r="I201">
        <v>0</v>
      </c>
      <c r="J201" s="184">
        <f t="shared" si="9"/>
        <v>0</v>
      </c>
      <c r="K201" s="192">
        <f t="shared" si="10"/>
        <v>0</v>
      </c>
      <c r="L201" s="192">
        <f t="shared" si="11"/>
        <v>0</v>
      </c>
    </row>
    <row r="202" spans="1:12" ht="12.75">
      <c r="A202" t="s">
        <v>258</v>
      </c>
      <c r="B202" t="s">
        <v>788</v>
      </c>
      <c r="C202" t="s">
        <v>789</v>
      </c>
      <c r="D202">
        <v>0</v>
      </c>
      <c r="E202">
        <v>0</v>
      </c>
      <c r="H202">
        <v>0</v>
      </c>
      <c r="I202">
        <v>0</v>
      </c>
      <c r="J202" s="184">
        <f t="shared" si="9"/>
        <v>0</v>
      </c>
      <c r="K202" s="192">
        <f t="shared" si="10"/>
        <v>0</v>
      </c>
      <c r="L202" s="192">
        <f t="shared" si="11"/>
        <v>0</v>
      </c>
    </row>
    <row r="203" spans="1:12" ht="12.75">
      <c r="A203" t="s">
        <v>258</v>
      </c>
      <c r="B203" t="s">
        <v>790</v>
      </c>
      <c r="C203" t="s">
        <v>791</v>
      </c>
      <c r="D203">
        <v>0</v>
      </c>
      <c r="E203">
        <v>0</v>
      </c>
      <c r="H203">
        <v>0</v>
      </c>
      <c r="I203">
        <v>0</v>
      </c>
      <c r="J203" s="184">
        <f aca="true" t="shared" si="12" ref="J203:J266">SUM(H203,-I203)</f>
        <v>0</v>
      </c>
      <c r="K203" s="192">
        <f t="shared" si="10"/>
        <v>0</v>
      </c>
      <c r="L203" s="192">
        <f t="shared" si="11"/>
        <v>0</v>
      </c>
    </row>
    <row r="204" spans="1:12" ht="12.75">
      <c r="A204" t="s">
        <v>258</v>
      </c>
      <c r="B204" t="s">
        <v>792</v>
      </c>
      <c r="C204" t="s">
        <v>793</v>
      </c>
      <c r="D204">
        <v>0</v>
      </c>
      <c r="E204">
        <v>0</v>
      </c>
      <c r="H204">
        <v>0</v>
      </c>
      <c r="I204">
        <v>0</v>
      </c>
      <c r="J204" s="184">
        <f t="shared" si="12"/>
        <v>0</v>
      </c>
      <c r="K204" s="192">
        <f t="shared" si="10"/>
        <v>0</v>
      </c>
      <c r="L204" s="192">
        <f t="shared" si="11"/>
        <v>0</v>
      </c>
    </row>
    <row r="205" spans="1:12" ht="12.75">
      <c r="A205" t="s">
        <v>258</v>
      </c>
      <c r="B205" t="s">
        <v>794</v>
      </c>
      <c r="C205" t="s">
        <v>795</v>
      </c>
      <c r="D205">
        <v>0</v>
      </c>
      <c r="E205">
        <v>0</v>
      </c>
      <c r="H205">
        <v>0</v>
      </c>
      <c r="I205">
        <v>0</v>
      </c>
      <c r="J205" s="184">
        <f t="shared" si="12"/>
        <v>0</v>
      </c>
      <c r="K205" s="192">
        <f t="shared" si="10"/>
        <v>0</v>
      </c>
      <c r="L205" s="192">
        <f t="shared" si="11"/>
        <v>0</v>
      </c>
    </row>
    <row r="206" spans="1:12" ht="12.75">
      <c r="A206" t="s">
        <v>258</v>
      </c>
      <c r="B206" t="s">
        <v>796</v>
      </c>
      <c r="C206" t="s">
        <v>797</v>
      </c>
      <c r="D206">
        <v>0</v>
      </c>
      <c r="E206">
        <v>0</v>
      </c>
      <c r="H206">
        <v>0</v>
      </c>
      <c r="I206">
        <v>0</v>
      </c>
      <c r="J206" s="184">
        <f t="shared" si="12"/>
        <v>0</v>
      </c>
      <c r="K206" s="192">
        <f t="shared" si="10"/>
        <v>0</v>
      </c>
      <c r="L206" s="192">
        <f t="shared" si="11"/>
        <v>0</v>
      </c>
    </row>
    <row r="207" spans="1:12" ht="12.75">
      <c r="A207" t="s">
        <v>258</v>
      </c>
      <c r="B207" t="s">
        <v>798</v>
      </c>
      <c r="C207" t="s">
        <v>799</v>
      </c>
      <c r="D207">
        <v>0</v>
      </c>
      <c r="E207">
        <v>0</v>
      </c>
      <c r="H207">
        <v>0</v>
      </c>
      <c r="I207">
        <v>0</v>
      </c>
      <c r="J207" s="184">
        <f t="shared" si="12"/>
        <v>0</v>
      </c>
      <c r="K207" s="192">
        <f t="shared" si="10"/>
        <v>0</v>
      </c>
      <c r="L207" s="192">
        <f t="shared" si="11"/>
        <v>0</v>
      </c>
    </row>
    <row r="208" spans="1:12" ht="12.75">
      <c r="A208" t="s">
        <v>258</v>
      </c>
      <c r="B208" t="s">
        <v>800</v>
      </c>
      <c r="C208" t="s">
        <v>801</v>
      </c>
      <c r="D208">
        <v>0</v>
      </c>
      <c r="E208">
        <v>0</v>
      </c>
      <c r="H208">
        <v>0</v>
      </c>
      <c r="I208">
        <v>0</v>
      </c>
      <c r="J208" s="184">
        <f t="shared" si="12"/>
        <v>0</v>
      </c>
      <c r="K208" s="192">
        <f t="shared" si="10"/>
        <v>0</v>
      </c>
      <c r="L208" s="192">
        <f t="shared" si="11"/>
        <v>0</v>
      </c>
    </row>
    <row r="209" spans="1:12" ht="12.75">
      <c r="A209" t="s">
        <v>258</v>
      </c>
      <c r="B209" t="s">
        <v>802</v>
      </c>
      <c r="C209" t="s">
        <v>803</v>
      </c>
      <c r="D209">
        <v>0</v>
      </c>
      <c r="E209">
        <v>0</v>
      </c>
      <c r="H209">
        <v>0</v>
      </c>
      <c r="I209">
        <v>0</v>
      </c>
      <c r="J209" s="184">
        <f t="shared" si="12"/>
        <v>0</v>
      </c>
      <c r="K209" s="192">
        <f t="shared" si="10"/>
        <v>0</v>
      </c>
      <c r="L209" s="192">
        <f t="shared" si="11"/>
        <v>0</v>
      </c>
    </row>
    <row r="210" spans="1:12" ht="12.75">
      <c r="A210" t="s">
        <v>258</v>
      </c>
      <c r="B210" t="s">
        <v>804</v>
      </c>
      <c r="C210" t="s">
        <v>805</v>
      </c>
      <c r="D210">
        <v>0</v>
      </c>
      <c r="E210">
        <v>0</v>
      </c>
      <c r="H210">
        <v>0</v>
      </c>
      <c r="I210">
        <v>0</v>
      </c>
      <c r="J210" s="184">
        <f t="shared" si="12"/>
        <v>0</v>
      </c>
      <c r="K210" s="192">
        <f t="shared" si="10"/>
        <v>0</v>
      </c>
      <c r="L210" s="192">
        <f t="shared" si="11"/>
        <v>0</v>
      </c>
    </row>
    <row r="211" spans="1:12" ht="12.75">
      <c r="A211" t="s">
        <v>258</v>
      </c>
      <c r="B211" t="s">
        <v>806</v>
      </c>
      <c r="C211" t="s">
        <v>807</v>
      </c>
      <c r="D211">
        <v>0</v>
      </c>
      <c r="E211">
        <v>0</v>
      </c>
      <c r="H211">
        <v>0</v>
      </c>
      <c r="I211">
        <v>0</v>
      </c>
      <c r="J211" s="184">
        <f t="shared" si="12"/>
        <v>0</v>
      </c>
      <c r="K211" s="192">
        <f t="shared" si="10"/>
        <v>0</v>
      </c>
      <c r="L211" s="192">
        <f t="shared" si="11"/>
        <v>0</v>
      </c>
    </row>
    <row r="212" spans="1:12" ht="12.75">
      <c r="A212" t="s">
        <v>258</v>
      </c>
      <c r="B212" t="s">
        <v>808</v>
      </c>
      <c r="C212" t="s">
        <v>809</v>
      </c>
      <c r="D212">
        <v>0</v>
      </c>
      <c r="E212">
        <v>0</v>
      </c>
      <c r="H212">
        <v>0</v>
      </c>
      <c r="I212">
        <v>0</v>
      </c>
      <c r="J212" s="184">
        <f t="shared" si="12"/>
        <v>0</v>
      </c>
      <c r="K212" s="192">
        <f t="shared" si="10"/>
        <v>0</v>
      </c>
      <c r="L212" s="192">
        <f t="shared" si="11"/>
        <v>0</v>
      </c>
    </row>
    <row r="213" spans="1:12" ht="12.75">
      <c r="A213" t="s">
        <v>258</v>
      </c>
      <c r="B213" t="s">
        <v>810</v>
      </c>
      <c r="C213" t="s">
        <v>811</v>
      </c>
      <c r="D213">
        <v>0</v>
      </c>
      <c r="E213">
        <v>0</v>
      </c>
      <c r="H213">
        <v>0</v>
      </c>
      <c r="I213">
        <v>0</v>
      </c>
      <c r="J213" s="184">
        <f t="shared" si="12"/>
        <v>0</v>
      </c>
      <c r="K213" s="192">
        <f t="shared" si="10"/>
        <v>0</v>
      </c>
      <c r="L213" s="192">
        <f t="shared" si="11"/>
        <v>0</v>
      </c>
    </row>
    <row r="214" spans="1:12" ht="12.75">
      <c r="A214" t="s">
        <v>258</v>
      </c>
      <c r="B214" t="s">
        <v>812</v>
      </c>
      <c r="C214" t="s">
        <v>813</v>
      </c>
      <c r="D214">
        <v>0</v>
      </c>
      <c r="E214">
        <v>0</v>
      </c>
      <c r="H214">
        <v>0</v>
      </c>
      <c r="I214">
        <v>0</v>
      </c>
      <c r="J214" s="184">
        <f t="shared" si="12"/>
        <v>0</v>
      </c>
      <c r="K214" s="192">
        <f t="shared" si="10"/>
        <v>0</v>
      </c>
      <c r="L214" s="192">
        <f t="shared" si="11"/>
        <v>0</v>
      </c>
    </row>
    <row r="215" spans="1:12" ht="12.75">
      <c r="A215" t="s">
        <v>258</v>
      </c>
      <c r="B215" t="s">
        <v>814</v>
      </c>
      <c r="C215" t="s">
        <v>815</v>
      </c>
      <c r="D215">
        <v>0</v>
      </c>
      <c r="E215">
        <v>0</v>
      </c>
      <c r="H215">
        <v>0</v>
      </c>
      <c r="I215">
        <v>0</v>
      </c>
      <c r="J215" s="184">
        <f t="shared" si="12"/>
        <v>0</v>
      </c>
      <c r="K215" s="192">
        <f t="shared" si="10"/>
        <v>0</v>
      </c>
      <c r="L215" s="192">
        <f t="shared" si="11"/>
        <v>0</v>
      </c>
    </row>
    <row r="216" spans="1:12" ht="12.75">
      <c r="A216" t="s">
        <v>258</v>
      </c>
      <c r="B216" t="s">
        <v>816</v>
      </c>
      <c r="C216" t="s">
        <v>817</v>
      </c>
      <c r="D216">
        <v>0</v>
      </c>
      <c r="E216">
        <v>0</v>
      </c>
      <c r="H216">
        <v>0</v>
      </c>
      <c r="I216">
        <v>0</v>
      </c>
      <c r="J216" s="184">
        <f t="shared" si="12"/>
        <v>0</v>
      </c>
      <c r="K216" s="192">
        <f t="shared" si="10"/>
        <v>0</v>
      </c>
      <c r="L216" s="192">
        <f t="shared" si="11"/>
        <v>0</v>
      </c>
    </row>
    <row r="217" spans="1:12" ht="12.75">
      <c r="A217" t="s">
        <v>258</v>
      </c>
      <c r="B217" t="s">
        <v>818</v>
      </c>
      <c r="C217" t="s">
        <v>819</v>
      </c>
      <c r="D217">
        <v>0</v>
      </c>
      <c r="E217">
        <v>0</v>
      </c>
      <c r="H217">
        <v>0</v>
      </c>
      <c r="I217">
        <v>0</v>
      </c>
      <c r="J217" s="184">
        <f t="shared" si="12"/>
        <v>0</v>
      </c>
      <c r="K217" s="192">
        <f t="shared" si="10"/>
        <v>0</v>
      </c>
      <c r="L217" s="192">
        <f t="shared" si="11"/>
        <v>0</v>
      </c>
    </row>
    <row r="218" spans="1:12" ht="12.75">
      <c r="A218" t="s">
        <v>258</v>
      </c>
      <c r="B218" t="s">
        <v>820</v>
      </c>
      <c r="C218" t="s">
        <v>821</v>
      </c>
      <c r="D218">
        <v>0</v>
      </c>
      <c r="E218">
        <v>0</v>
      </c>
      <c r="H218">
        <v>0</v>
      </c>
      <c r="I218">
        <v>0</v>
      </c>
      <c r="J218" s="184">
        <f t="shared" si="12"/>
        <v>0</v>
      </c>
      <c r="K218" s="192">
        <f t="shared" si="10"/>
        <v>0</v>
      </c>
      <c r="L218" s="192">
        <f t="shared" si="11"/>
        <v>0</v>
      </c>
    </row>
    <row r="219" spans="1:12" ht="12.75">
      <c r="A219" t="s">
        <v>258</v>
      </c>
      <c r="B219" t="s">
        <v>822</v>
      </c>
      <c r="C219" t="s">
        <v>823</v>
      </c>
      <c r="D219">
        <v>0</v>
      </c>
      <c r="E219">
        <v>0</v>
      </c>
      <c r="H219">
        <v>0</v>
      </c>
      <c r="I219">
        <v>0</v>
      </c>
      <c r="J219" s="184">
        <f t="shared" si="12"/>
        <v>0</v>
      </c>
      <c r="K219" s="192">
        <f t="shared" si="10"/>
        <v>0</v>
      </c>
      <c r="L219" s="192">
        <f t="shared" si="11"/>
        <v>0</v>
      </c>
    </row>
    <row r="220" spans="1:12" ht="12.75">
      <c r="A220" t="s">
        <v>258</v>
      </c>
      <c r="B220" t="s">
        <v>824</v>
      </c>
      <c r="C220" t="s">
        <v>825</v>
      </c>
      <c r="D220">
        <v>0</v>
      </c>
      <c r="E220">
        <v>0</v>
      </c>
      <c r="H220">
        <v>0</v>
      </c>
      <c r="I220">
        <v>0</v>
      </c>
      <c r="J220" s="184">
        <f t="shared" si="12"/>
        <v>0</v>
      </c>
      <c r="K220" s="192">
        <f t="shared" si="10"/>
        <v>0</v>
      </c>
      <c r="L220" s="192">
        <f t="shared" si="11"/>
        <v>0</v>
      </c>
    </row>
    <row r="221" spans="1:12" ht="12.75">
      <c r="A221" t="s">
        <v>258</v>
      </c>
      <c r="B221" t="s">
        <v>826</v>
      </c>
      <c r="C221" t="s">
        <v>827</v>
      </c>
      <c r="D221">
        <v>0</v>
      </c>
      <c r="E221">
        <v>0</v>
      </c>
      <c r="H221">
        <v>0</v>
      </c>
      <c r="I221">
        <v>0</v>
      </c>
      <c r="J221" s="184">
        <f t="shared" si="12"/>
        <v>0</v>
      </c>
      <c r="K221" s="192">
        <f t="shared" si="10"/>
        <v>0</v>
      </c>
      <c r="L221" s="192">
        <f t="shared" si="11"/>
        <v>0</v>
      </c>
    </row>
    <row r="222" spans="1:12" ht="12.75">
      <c r="A222" t="s">
        <v>258</v>
      </c>
      <c r="B222" t="s">
        <v>828</v>
      </c>
      <c r="C222" t="s">
        <v>829</v>
      </c>
      <c r="D222">
        <v>0</v>
      </c>
      <c r="E222">
        <v>0</v>
      </c>
      <c r="H222">
        <v>0</v>
      </c>
      <c r="I222">
        <v>0</v>
      </c>
      <c r="J222" s="184">
        <f t="shared" si="12"/>
        <v>0</v>
      </c>
      <c r="K222" s="192">
        <f t="shared" si="10"/>
        <v>0</v>
      </c>
      <c r="L222" s="192">
        <f t="shared" si="11"/>
        <v>0</v>
      </c>
    </row>
    <row r="223" spans="1:12" ht="12.75">
      <c r="A223" t="s">
        <v>258</v>
      </c>
      <c r="B223" t="s">
        <v>830</v>
      </c>
      <c r="C223" t="s">
        <v>831</v>
      </c>
      <c r="D223">
        <v>0</v>
      </c>
      <c r="E223">
        <v>0</v>
      </c>
      <c r="H223">
        <v>0</v>
      </c>
      <c r="I223">
        <v>0</v>
      </c>
      <c r="J223" s="184">
        <f t="shared" si="12"/>
        <v>0</v>
      </c>
      <c r="K223" s="192">
        <f t="shared" si="10"/>
        <v>0</v>
      </c>
      <c r="L223" s="192">
        <f t="shared" si="11"/>
        <v>0</v>
      </c>
    </row>
    <row r="224" spans="1:12" ht="12.75">
      <c r="A224" t="s">
        <v>258</v>
      </c>
      <c r="B224" t="s">
        <v>832</v>
      </c>
      <c r="C224" t="s">
        <v>833</v>
      </c>
      <c r="D224">
        <v>0</v>
      </c>
      <c r="E224">
        <v>0</v>
      </c>
      <c r="H224">
        <v>0</v>
      </c>
      <c r="I224">
        <v>0</v>
      </c>
      <c r="J224" s="184">
        <f t="shared" si="12"/>
        <v>0</v>
      </c>
      <c r="K224" s="192">
        <f t="shared" si="10"/>
        <v>0</v>
      </c>
      <c r="L224" s="192">
        <f t="shared" si="11"/>
        <v>0</v>
      </c>
    </row>
    <row r="225" spans="1:12" ht="12.75">
      <c r="A225" t="s">
        <v>258</v>
      </c>
      <c r="B225" t="s">
        <v>834</v>
      </c>
      <c r="C225" t="s">
        <v>835</v>
      </c>
      <c r="D225">
        <v>0</v>
      </c>
      <c r="E225">
        <v>0</v>
      </c>
      <c r="H225">
        <v>0</v>
      </c>
      <c r="I225">
        <v>0</v>
      </c>
      <c r="J225" s="184">
        <f t="shared" si="12"/>
        <v>0</v>
      </c>
      <c r="K225" s="192">
        <f t="shared" si="10"/>
        <v>0</v>
      </c>
      <c r="L225" s="192">
        <f t="shared" si="11"/>
        <v>0</v>
      </c>
    </row>
    <row r="226" spans="1:12" ht="12.75">
      <c r="A226" t="s">
        <v>258</v>
      </c>
      <c r="B226" t="s">
        <v>836</v>
      </c>
      <c r="C226" t="s">
        <v>837</v>
      </c>
      <c r="D226">
        <v>0</v>
      </c>
      <c r="E226">
        <v>0</v>
      </c>
      <c r="H226">
        <v>0</v>
      </c>
      <c r="I226">
        <v>0</v>
      </c>
      <c r="J226" s="184">
        <f t="shared" si="12"/>
        <v>0</v>
      </c>
      <c r="K226" s="192">
        <f t="shared" si="10"/>
        <v>0</v>
      </c>
      <c r="L226" s="192">
        <f t="shared" si="11"/>
        <v>0</v>
      </c>
    </row>
    <row r="227" spans="1:12" ht="12.75">
      <c r="A227" t="s">
        <v>258</v>
      </c>
      <c r="B227" t="s">
        <v>838</v>
      </c>
      <c r="C227" t="s">
        <v>839</v>
      </c>
      <c r="D227">
        <v>0</v>
      </c>
      <c r="E227">
        <v>0</v>
      </c>
      <c r="H227">
        <v>0</v>
      </c>
      <c r="I227">
        <v>0</v>
      </c>
      <c r="J227" s="184">
        <f t="shared" si="12"/>
        <v>0</v>
      </c>
      <c r="K227" s="192">
        <f t="shared" si="10"/>
        <v>0</v>
      </c>
      <c r="L227" s="192">
        <f t="shared" si="11"/>
        <v>0</v>
      </c>
    </row>
    <row r="228" spans="1:12" ht="12.75">
      <c r="A228" t="s">
        <v>258</v>
      </c>
      <c r="B228" t="s">
        <v>840</v>
      </c>
      <c r="C228" t="s">
        <v>841</v>
      </c>
      <c r="D228">
        <v>0</v>
      </c>
      <c r="E228">
        <v>0</v>
      </c>
      <c r="H228">
        <v>0</v>
      </c>
      <c r="I228">
        <v>0</v>
      </c>
      <c r="J228" s="184">
        <f t="shared" si="12"/>
        <v>0</v>
      </c>
      <c r="K228" s="192">
        <f t="shared" si="10"/>
        <v>0</v>
      </c>
      <c r="L228" s="192">
        <f t="shared" si="11"/>
        <v>0</v>
      </c>
    </row>
    <row r="229" spans="1:12" ht="12.75">
      <c r="A229" t="s">
        <v>258</v>
      </c>
      <c r="B229" t="s">
        <v>842</v>
      </c>
      <c r="C229" t="s">
        <v>843</v>
      </c>
      <c r="D229">
        <v>0</v>
      </c>
      <c r="E229">
        <v>0</v>
      </c>
      <c r="H229">
        <v>0</v>
      </c>
      <c r="I229">
        <v>0</v>
      </c>
      <c r="J229" s="184">
        <f t="shared" si="12"/>
        <v>0</v>
      </c>
      <c r="K229" s="192">
        <f t="shared" si="10"/>
        <v>0</v>
      </c>
      <c r="L229" s="192">
        <f t="shared" si="11"/>
        <v>0</v>
      </c>
    </row>
    <row r="230" spans="1:12" ht="12.75">
      <c r="A230" t="s">
        <v>258</v>
      </c>
      <c r="B230" t="s">
        <v>844</v>
      </c>
      <c r="C230" t="s">
        <v>845</v>
      </c>
      <c r="D230">
        <v>0</v>
      </c>
      <c r="E230">
        <v>0</v>
      </c>
      <c r="H230">
        <v>0</v>
      </c>
      <c r="I230">
        <v>0</v>
      </c>
      <c r="J230" s="184">
        <f t="shared" si="12"/>
        <v>0</v>
      </c>
      <c r="K230" s="192">
        <f t="shared" si="10"/>
        <v>0</v>
      </c>
      <c r="L230" s="192">
        <f t="shared" si="11"/>
        <v>0</v>
      </c>
    </row>
    <row r="231" spans="1:12" ht="12.75">
      <c r="A231" t="s">
        <v>258</v>
      </c>
      <c r="B231" t="s">
        <v>846</v>
      </c>
      <c r="C231" t="s">
        <v>847</v>
      </c>
      <c r="D231">
        <v>0</v>
      </c>
      <c r="E231">
        <v>0</v>
      </c>
      <c r="H231">
        <v>0</v>
      </c>
      <c r="I231">
        <v>0</v>
      </c>
      <c r="J231" s="184">
        <f t="shared" si="12"/>
        <v>0</v>
      </c>
      <c r="K231" s="192">
        <f t="shared" si="10"/>
        <v>0</v>
      </c>
      <c r="L231" s="192">
        <f t="shared" si="11"/>
        <v>0</v>
      </c>
    </row>
    <row r="232" spans="1:12" ht="12.75">
      <c r="A232" t="s">
        <v>258</v>
      </c>
      <c r="B232" t="s">
        <v>848</v>
      </c>
      <c r="C232" t="s">
        <v>849</v>
      </c>
      <c r="D232">
        <v>0</v>
      </c>
      <c r="E232">
        <v>0</v>
      </c>
      <c r="H232">
        <v>0</v>
      </c>
      <c r="I232">
        <v>0</v>
      </c>
      <c r="J232" s="184">
        <f t="shared" si="12"/>
        <v>0</v>
      </c>
      <c r="K232" s="192">
        <f t="shared" si="10"/>
        <v>0</v>
      </c>
      <c r="L232" s="192">
        <f t="shared" si="11"/>
        <v>0</v>
      </c>
    </row>
    <row r="233" spans="1:12" ht="12.75">
      <c r="A233" t="s">
        <v>258</v>
      </c>
      <c r="B233" t="s">
        <v>850</v>
      </c>
      <c r="C233" t="s">
        <v>851</v>
      </c>
      <c r="D233">
        <v>0</v>
      </c>
      <c r="E233">
        <v>0</v>
      </c>
      <c r="H233">
        <v>0</v>
      </c>
      <c r="I233">
        <v>0</v>
      </c>
      <c r="J233" s="184">
        <f t="shared" si="12"/>
        <v>0</v>
      </c>
      <c r="K233" s="192">
        <f t="shared" si="10"/>
        <v>0</v>
      </c>
      <c r="L233" s="192">
        <f t="shared" si="11"/>
        <v>0</v>
      </c>
    </row>
    <row r="234" spans="1:12" ht="12.75">
      <c r="A234" t="s">
        <v>258</v>
      </c>
      <c r="B234" t="s">
        <v>852</v>
      </c>
      <c r="C234" t="s">
        <v>853</v>
      </c>
      <c r="D234">
        <v>0</v>
      </c>
      <c r="E234">
        <v>0</v>
      </c>
      <c r="H234">
        <v>0</v>
      </c>
      <c r="I234">
        <v>0</v>
      </c>
      <c r="J234" s="184">
        <f t="shared" si="12"/>
        <v>0</v>
      </c>
      <c r="K234" s="192">
        <f t="shared" si="10"/>
        <v>0</v>
      </c>
      <c r="L234" s="192">
        <f t="shared" si="11"/>
        <v>0</v>
      </c>
    </row>
    <row r="235" spans="1:12" ht="12.75">
      <c r="A235" t="s">
        <v>258</v>
      </c>
      <c r="B235" t="s">
        <v>854</v>
      </c>
      <c r="C235" t="s">
        <v>855</v>
      </c>
      <c r="D235">
        <v>0</v>
      </c>
      <c r="E235">
        <v>0</v>
      </c>
      <c r="H235">
        <v>0</v>
      </c>
      <c r="I235">
        <v>0</v>
      </c>
      <c r="J235" s="184">
        <f t="shared" si="12"/>
        <v>0</v>
      </c>
      <c r="K235" s="192">
        <f t="shared" si="10"/>
        <v>0</v>
      </c>
      <c r="L235" s="192">
        <f t="shared" si="11"/>
        <v>0</v>
      </c>
    </row>
    <row r="236" spans="1:12" ht="12.75">
      <c r="A236" t="s">
        <v>258</v>
      </c>
      <c r="B236" t="s">
        <v>856</v>
      </c>
      <c r="C236" t="s">
        <v>857</v>
      </c>
      <c r="D236">
        <v>0</v>
      </c>
      <c r="E236">
        <v>0</v>
      </c>
      <c r="H236">
        <v>0</v>
      </c>
      <c r="I236">
        <v>0</v>
      </c>
      <c r="J236" s="184">
        <f t="shared" si="12"/>
        <v>0</v>
      </c>
      <c r="K236" s="192">
        <f t="shared" si="10"/>
        <v>0</v>
      </c>
      <c r="L236" s="192">
        <f t="shared" si="11"/>
        <v>0</v>
      </c>
    </row>
    <row r="237" spans="1:12" ht="12.75">
      <c r="A237" t="s">
        <v>258</v>
      </c>
      <c r="B237" t="s">
        <v>858</v>
      </c>
      <c r="C237" t="s">
        <v>859</v>
      </c>
      <c r="D237">
        <v>0</v>
      </c>
      <c r="E237">
        <v>0</v>
      </c>
      <c r="H237">
        <v>0</v>
      </c>
      <c r="I237">
        <v>0</v>
      </c>
      <c r="J237" s="184">
        <f t="shared" si="12"/>
        <v>0</v>
      </c>
      <c r="K237" s="192">
        <f t="shared" si="10"/>
        <v>0</v>
      </c>
      <c r="L237" s="192">
        <f t="shared" si="11"/>
        <v>0</v>
      </c>
    </row>
    <row r="238" spans="1:12" ht="12.75">
      <c r="A238" t="s">
        <v>258</v>
      </c>
      <c r="B238" t="s">
        <v>860</v>
      </c>
      <c r="C238" t="s">
        <v>861</v>
      </c>
      <c r="D238">
        <v>0</v>
      </c>
      <c r="E238">
        <v>0</v>
      </c>
      <c r="F238">
        <v>799.5</v>
      </c>
      <c r="G238">
        <v>799.5</v>
      </c>
      <c r="H238">
        <v>799.5</v>
      </c>
      <c r="I238">
        <v>799.5</v>
      </c>
      <c r="J238" s="184">
        <f t="shared" si="12"/>
        <v>0</v>
      </c>
      <c r="K238" s="192">
        <f t="shared" si="10"/>
        <v>0</v>
      </c>
      <c r="L238" s="192">
        <f t="shared" si="11"/>
        <v>0</v>
      </c>
    </row>
    <row r="239" spans="1:12" ht="12.75">
      <c r="A239" t="s">
        <v>258</v>
      </c>
      <c r="B239" t="s">
        <v>862</v>
      </c>
      <c r="C239" t="s">
        <v>863</v>
      </c>
      <c r="D239">
        <v>0</v>
      </c>
      <c r="E239">
        <v>0</v>
      </c>
      <c r="H239">
        <v>0</v>
      </c>
      <c r="I239">
        <v>0</v>
      </c>
      <c r="J239" s="184">
        <f t="shared" si="12"/>
        <v>0</v>
      </c>
      <c r="K239" s="192">
        <f t="shared" si="10"/>
        <v>0</v>
      </c>
      <c r="L239" s="192">
        <f t="shared" si="11"/>
        <v>0</v>
      </c>
    </row>
    <row r="240" spans="1:12" ht="12.75">
      <c r="A240" t="s">
        <v>258</v>
      </c>
      <c r="B240" t="s">
        <v>864</v>
      </c>
      <c r="C240" t="s">
        <v>865</v>
      </c>
      <c r="D240">
        <v>0</v>
      </c>
      <c r="E240">
        <v>0</v>
      </c>
      <c r="H240">
        <v>0</v>
      </c>
      <c r="I240">
        <v>0</v>
      </c>
      <c r="J240" s="184">
        <f t="shared" si="12"/>
        <v>0</v>
      </c>
      <c r="K240" s="192">
        <f t="shared" si="10"/>
        <v>0</v>
      </c>
      <c r="L240" s="192">
        <f t="shared" si="11"/>
        <v>0</v>
      </c>
    </row>
    <row r="241" spans="1:12" ht="12.75">
      <c r="A241" t="s">
        <v>258</v>
      </c>
      <c r="B241" t="s">
        <v>866</v>
      </c>
      <c r="C241" t="s">
        <v>867</v>
      </c>
      <c r="D241">
        <v>1476</v>
      </c>
      <c r="E241">
        <v>0</v>
      </c>
      <c r="H241">
        <v>1476</v>
      </c>
      <c r="I241">
        <v>0</v>
      </c>
      <c r="J241" s="184">
        <f t="shared" si="12"/>
        <v>1476</v>
      </c>
      <c r="K241" s="192">
        <f t="shared" si="10"/>
        <v>1476</v>
      </c>
      <c r="L241" s="192">
        <f t="shared" si="11"/>
        <v>0</v>
      </c>
    </row>
    <row r="242" spans="1:12" ht="12.75">
      <c r="A242" t="s">
        <v>258</v>
      </c>
      <c r="B242" t="s">
        <v>868</v>
      </c>
      <c r="C242" t="s">
        <v>869</v>
      </c>
      <c r="D242">
        <v>0</v>
      </c>
      <c r="E242">
        <v>0</v>
      </c>
      <c r="H242">
        <v>0</v>
      </c>
      <c r="I242">
        <v>0</v>
      </c>
      <c r="J242" s="184">
        <f t="shared" si="12"/>
        <v>0</v>
      </c>
      <c r="K242" s="192">
        <f t="shared" si="10"/>
        <v>0</v>
      </c>
      <c r="L242" s="192">
        <f t="shared" si="11"/>
        <v>0</v>
      </c>
    </row>
    <row r="243" spans="1:12" ht="12.75">
      <c r="A243" t="s">
        <v>258</v>
      </c>
      <c r="B243" t="s">
        <v>870</v>
      </c>
      <c r="C243" t="s">
        <v>871</v>
      </c>
      <c r="D243">
        <v>0</v>
      </c>
      <c r="E243">
        <v>0</v>
      </c>
      <c r="H243">
        <v>0</v>
      </c>
      <c r="I243">
        <v>0</v>
      </c>
      <c r="J243" s="184">
        <f t="shared" si="12"/>
        <v>0</v>
      </c>
      <c r="K243" s="192">
        <f t="shared" si="10"/>
        <v>0</v>
      </c>
      <c r="L243" s="192">
        <f t="shared" si="11"/>
        <v>0</v>
      </c>
    </row>
    <row r="244" spans="1:12" ht="12.75">
      <c r="A244" t="s">
        <v>258</v>
      </c>
      <c r="B244" t="s">
        <v>872</v>
      </c>
      <c r="C244" t="s">
        <v>873</v>
      </c>
      <c r="D244">
        <v>0</v>
      </c>
      <c r="E244">
        <v>0</v>
      </c>
      <c r="H244">
        <v>0</v>
      </c>
      <c r="I244">
        <v>0</v>
      </c>
      <c r="J244" s="184">
        <f t="shared" si="12"/>
        <v>0</v>
      </c>
      <c r="K244" s="192">
        <f t="shared" si="10"/>
        <v>0</v>
      </c>
      <c r="L244" s="192">
        <f t="shared" si="11"/>
        <v>0</v>
      </c>
    </row>
    <row r="245" spans="1:12" ht="12.75">
      <c r="A245" t="s">
        <v>258</v>
      </c>
      <c r="B245" t="s">
        <v>874</v>
      </c>
      <c r="C245" t="s">
        <v>875</v>
      </c>
      <c r="D245">
        <v>0</v>
      </c>
      <c r="E245">
        <v>0</v>
      </c>
      <c r="H245">
        <v>0</v>
      </c>
      <c r="I245">
        <v>0</v>
      </c>
      <c r="J245" s="184">
        <f t="shared" si="12"/>
        <v>0</v>
      </c>
      <c r="K245" s="192">
        <f t="shared" si="10"/>
        <v>0</v>
      </c>
      <c r="L245" s="192">
        <f t="shared" si="11"/>
        <v>0</v>
      </c>
    </row>
    <row r="246" spans="1:12" ht="12.75">
      <c r="A246" t="s">
        <v>258</v>
      </c>
      <c r="B246" t="s">
        <v>876</v>
      </c>
      <c r="C246" t="s">
        <v>877</v>
      </c>
      <c r="D246">
        <v>0</v>
      </c>
      <c r="E246">
        <v>0</v>
      </c>
      <c r="H246">
        <v>0</v>
      </c>
      <c r="I246">
        <v>0</v>
      </c>
      <c r="J246" s="184">
        <f t="shared" si="12"/>
        <v>0</v>
      </c>
      <c r="K246" s="192">
        <f t="shared" si="10"/>
        <v>0</v>
      </c>
      <c r="L246" s="192">
        <f t="shared" si="11"/>
        <v>0</v>
      </c>
    </row>
    <row r="247" spans="1:12" ht="12.75">
      <c r="A247" t="s">
        <v>258</v>
      </c>
      <c r="B247" t="s">
        <v>878</v>
      </c>
      <c r="C247" t="s">
        <v>879</v>
      </c>
      <c r="D247">
        <v>0</v>
      </c>
      <c r="E247">
        <v>0</v>
      </c>
      <c r="H247">
        <v>0</v>
      </c>
      <c r="I247">
        <v>0</v>
      </c>
      <c r="J247" s="184">
        <f t="shared" si="12"/>
        <v>0</v>
      </c>
      <c r="K247" s="192">
        <f t="shared" si="10"/>
        <v>0</v>
      </c>
      <c r="L247" s="192">
        <f t="shared" si="11"/>
        <v>0</v>
      </c>
    </row>
    <row r="248" spans="1:12" ht="12.75">
      <c r="A248" t="s">
        <v>258</v>
      </c>
      <c r="B248" t="s">
        <v>880</v>
      </c>
      <c r="C248" t="s">
        <v>881</v>
      </c>
      <c r="D248">
        <v>0</v>
      </c>
      <c r="E248">
        <v>0</v>
      </c>
      <c r="H248">
        <v>0</v>
      </c>
      <c r="I248">
        <v>0</v>
      </c>
      <c r="J248" s="184">
        <f t="shared" si="12"/>
        <v>0</v>
      </c>
      <c r="K248" s="192">
        <f t="shared" si="10"/>
        <v>0</v>
      </c>
      <c r="L248" s="192">
        <f t="shared" si="11"/>
        <v>0</v>
      </c>
    </row>
    <row r="249" spans="1:12" ht="12.75">
      <c r="A249" t="s">
        <v>258</v>
      </c>
      <c r="B249" t="s">
        <v>882</v>
      </c>
      <c r="C249" t="s">
        <v>883</v>
      </c>
      <c r="D249">
        <v>0</v>
      </c>
      <c r="E249">
        <v>0</v>
      </c>
      <c r="H249">
        <v>0</v>
      </c>
      <c r="I249">
        <v>0</v>
      </c>
      <c r="J249" s="184">
        <f t="shared" si="12"/>
        <v>0</v>
      </c>
      <c r="K249" s="192">
        <f t="shared" si="10"/>
        <v>0</v>
      </c>
      <c r="L249" s="192">
        <f t="shared" si="11"/>
        <v>0</v>
      </c>
    </row>
    <row r="250" spans="1:12" ht="12.75">
      <c r="A250" t="s">
        <v>258</v>
      </c>
      <c r="B250" t="s">
        <v>884</v>
      </c>
      <c r="C250" t="s">
        <v>885</v>
      </c>
      <c r="D250">
        <v>0</v>
      </c>
      <c r="E250">
        <v>0</v>
      </c>
      <c r="H250">
        <v>0</v>
      </c>
      <c r="I250">
        <v>0</v>
      </c>
      <c r="J250" s="184">
        <f t="shared" si="12"/>
        <v>0</v>
      </c>
      <c r="K250" s="192">
        <f t="shared" si="10"/>
        <v>0</v>
      </c>
      <c r="L250" s="192">
        <f t="shared" si="11"/>
        <v>0</v>
      </c>
    </row>
    <row r="251" spans="1:12" ht="12.75">
      <c r="A251" t="s">
        <v>258</v>
      </c>
      <c r="B251" t="s">
        <v>886</v>
      </c>
      <c r="C251" t="s">
        <v>887</v>
      </c>
      <c r="D251">
        <v>0</v>
      </c>
      <c r="E251">
        <v>0</v>
      </c>
      <c r="H251">
        <v>0</v>
      </c>
      <c r="I251">
        <v>0</v>
      </c>
      <c r="J251" s="184">
        <f t="shared" si="12"/>
        <v>0</v>
      </c>
      <c r="K251" s="192">
        <f t="shared" si="10"/>
        <v>0</v>
      </c>
      <c r="L251" s="192">
        <f t="shared" si="11"/>
        <v>0</v>
      </c>
    </row>
    <row r="252" spans="1:12" ht="12.75">
      <c r="A252" t="s">
        <v>258</v>
      </c>
      <c r="B252" t="s">
        <v>888</v>
      </c>
      <c r="C252" t="s">
        <v>889</v>
      </c>
      <c r="D252">
        <v>0</v>
      </c>
      <c r="E252">
        <v>0</v>
      </c>
      <c r="H252">
        <v>0</v>
      </c>
      <c r="I252">
        <v>0</v>
      </c>
      <c r="J252" s="184">
        <f t="shared" si="12"/>
        <v>0</v>
      </c>
      <c r="K252" s="192">
        <f t="shared" si="10"/>
        <v>0</v>
      </c>
      <c r="L252" s="192">
        <f t="shared" si="11"/>
        <v>0</v>
      </c>
    </row>
    <row r="253" spans="1:12" ht="12.75">
      <c r="A253" t="s">
        <v>258</v>
      </c>
      <c r="B253" t="s">
        <v>890</v>
      </c>
      <c r="C253" t="s">
        <v>891</v>
      </c>
      <c r="D253">
        <v>0</v>
      </c>
      <c r="E253">
        <v>492</v>
      </c>
      <c r="F253">
        <v>1599</v>
      </c>
      <c r="G253">
        <v>1599</v>
      </c>
      <c r="H253">
        <v>1599</v>
      </c>
      <c r="I253">
        <v>2091</v>
      </c>
      <c r="J253" s="184">
        <f t="shared" si="12"/>
        <v>-492</v>
      </c>
      <c r="K253" s="192">
        <f t="shared" si="10"/>
        <v>0</v>
      </c>
      <c r="L253" s="192">
        <f t="shared" si="11"/>
        <v>492</v>
      </c>
    </row>
    <row r="254" spans="1:12" ht="12.75">
      <c r="A254" t="s">
        <v>258</v>
      </c>
      <c r="B254" t="s">
        <v>892</v>
      </c>
      <c r="C254" t="s">
        <v>893</v>
      </c>
      <c r="D254">
        <v>0</v>
      </c>
      <c r="E254">
        <v>0</v>
      </c>
      <c r="H254">
        <v>0</v>
      </c>
      <c r="I254">
        <v>0</v>
      </c>
      <c r="J254" s="184">
        <f t="shared" si="12"/>
        <v>0</v>
      </c>
      <c r="K254" s="192">
        <f t="shared" si="10"/>
        <v>0</v>
      </c>
      <c r="L254" s="192">
        <f t="shared" si="11"/>
        <v>0</v>
      </c>
    </row>
    <row r="255" spans="1:12" ht="12.75">
      <c r="A255" t="s">
        <v>258</v>
      </c>
      <c r="B255" t="s">
        <v>894</v>
      </c>
      <c r="C255" t="s">
        <v>895</v>
      </c>
      <c r="D255">
        <v>0</v>
      </c>
      <c r="E255">
        <v>0</v>
      </c>
      <c r="H255">
        <v>0</v>
      </c>
      <c r="I255">
        <v>0</v>
      </c>
      <c r="J255" s="184">
        <f t="shared" si="12"/>
        <v>0</v>
      </c>
      <c r="K255" s="192">
        <f t="shared" si="10"/>
        <v>0</v>
      </c>
      <c r="L255" s="192">
        <f t="shared" si="11"/>
        <v>0</v>
      </c>
    </row>
    <row r="256" spans="1:12" ht="12.75">
      <c r="A256" t="s">
        <v>258</v>
      </c>
      <c r="B256" t="s">
        <v>896</v>
      </c>
      <c r="C256" t="s">
        <v>897</v>
      </c>
      <c r="D256">
        <v>0</v>
      </c>
      <c r="E256">
        <v>0</v>
      </c>
      <c r="H256">
        <v>0</v>
      </c>
      <c r="I256">
        <v>0</v>
      </c>
      <c r="J256" s="184">
        <f t="shared" si="12"/>
        <v>0</v>
      </c>
      <c r="K256" s="192">
        <f t="shared" si="10"/>
        <v>0</v>
      </c>
      <c r="L256" s="192">
        <f t="shared" si="11"/>
        <v>0</v>
      </c>
    </row>
    <row r="257" spans="1:12" ht="12.75">
      <c r="A257" t="s">
        <v>258</v>
      </c>
      <c r="B257" t="s">
        <v>898</v>
      </c>
      <c r="C257" t="s">
        <v>899</v>
      </c>
      <c r="D257">
        <v>0</v>
      </c>
      <c r="E257">
        <v>0</v>
      </c>
      <c r="H257">
        <v>0</v>
      </c>
      <c r="I257">
        <v>0</v>
      </c>
      <c r="J257" s="184">
        <f t="shared" si="12"/>
        <v>0</v>
      </c>
      <c r="K257" s="192">
        <f t="shared" si="10"/>
        <v>0</v>
      </c>
      <c r="L257" s="192">
        <f t="shared" si="11"/>
        <v>0</v>
      </c>
    </row>
    <row r="258" spans="1:12" ht="12.75">
      <c r="A258" t="s">
        <v>258</v>
      </c>
      <c r="B258" t="s">
        <v>900</v>
      </c>
      <c r="C258" t="s">
        <v>901</v>
      </c>
      <c r="D258">
        <v>0</v>
      </c>
      <c r="E258">
        <v>0</v>
      </c>
      <c r="H258">
        <v>0</v>
      </c>
      <c r="I258">
        <v>0</v>
      </c>
      <c r="J258" s="184">
        <f t="shared" si="12"/>
        <v>0</v>
      </c>
      <c r="K258" s="192">
        <f t="shared" si="10"/>
        <v>0</v>
      </c>
      <c r="L258" s="192">
        <f t="shared" si="11"/>
        <v>0</v>
      </c>
    </row>
    <row r="259" spans="1:12" ht="12.75">
      <c r="A259" t="s">
        <v>258</v>
      </c>
      <c r="B259" t="s">
        <v>902</v>
      </c>
      <c r="C259" t="s">
        <v>903</v>
      </c>
      <c r="D259">
        <v>0</v>
      </c>
      <c r="E259">
        <v>0</v>
      </c>
      <c r="H259">
        <v>0</v>
      </c>
      <c r="I259">
        <v>0</v>
      </c>
      <c r="J259" s="184">
        <f t="shared" si="12"/>
        <v>0</v>
      </c>
      <c r="K259" s="192">
        <f t="shared" si="10"/>
        <v>0</v>
      </c>
      <c r="L259" s="192">
        <f t="shared" si="11"/>
        <v>0</v>
      </c>
    </row>
    <row r="260" spans="1:12" ht="12.75">
      <c r="A260" t="s">
        <v>258</v>
      </c>
      <c r="B260" t="s">
        <v>904</v>
      </c>
      <c r="C260" t="s">
        <v>905</v>
      </c>
      <c r="D260">
        <v>0</v>
      </c>
      <c r="E260">
        <v>0</v>
      </c>
      <c r="H260">
        <v>0</v>
      </c>
      <c r="I260">
        <v>0</v>
      </c>
      <c r="J260" s="184">
        <f t="shared" si="12"/>
        <v>0</v>
      </c>
      <c r="K260" s="192">
        <f t="shared" si="10"/>
        <v>0</v>
      </c>
      <c r="L260" s="192">
        <f t="shared" si="11"/>
        <v>0</v>
      </c>
    </row>
    <row r="261" spans="1:12" ht="12.75">
      <c r="A261" t="s">
        <v>258</v>
      </c>
      <c r="B261" t="s">
        <v>906</v>
      </c>
      <c r="C261" t="s">
        <v>907</v>
      </c>
      <c r="D261">
        <v>0</v>
      </c>
      <c r="E261">
        <v>0</v>
      </c>
      <c r="F261">
        <v>399.75</v>
      </c>
      <c r="G261">
        <v>399.75</v>
      </c>
      <c r="H261">
        <v>399.75</v>
      </c>
      <c r="I261">
        <v>399.75</v>
      </c>
      <c r="J261" s="184">
        <f t="shared" si="12"/>
        <v>0</v>
      </c>
      <c r="K261" s="192">
        <f t="shared" si="10"/>
        <v>0</v>
      </c>
      <c r="L261" s="192">
        <f t="shared" si="11"/>
        <v>0</v>
      </c>
    </row>
    <row r="262" spans="1:12" ht="12.75">
      <c r="A262" t="s">
        <v>258</v>
      </c>
      <c r="B262" t="s">
        <v>908</v>
      </c>
      <c r="C262" t="s">
        <v>909</v>
      </c>
      <c r="D262">
        <v>0</v>
      </c>
      <c r="E262">
        <v>0</v>
      </c>
      <c r="H262">
        <v>0</v>
      </c>
      <c r="I262">
        <v>0</v>
      </c>
      <c r="J262" s="184">
        <f t="shared" si="12"/>
        <v>0</v>
      </c>
      <c r="K262" s="192">
        <f t="shared" si="10"/>
        <v>0</v>
      </c>
      <c r="L262" s="192">
        <f t="shared" si="11"/>
        <v>0</v>
      </c>
    </row>
    <row r="263" spans="1:12" ht="12.75">
      <c r="A263" t="s">
        <v>258</v>
      </c>
      <c r="B263" t="s">
        <v>910</v>
      </c>
      <c r="C263" t="s">
        <v>911</v>
      </c>
      <c r="D263">
        <v>0</v>
      </c>
      <c r="E263">
        <v>0</v>
      </c>
      <c r="H263">
        <v>0</v>
      </c>
      <c r="I263">
        <v>0</v>
      </c>
      <c r="J263" s="184">
        <f t="shared" si="12"/>
        <v>0</v>
      </c>
      <c r="K263" s="192">
        <f aca="true" t="shared" si="13" ref="K263:K326">IF(J263&gt;0,J263,0)</f>
        <v>0</v>
      </c>
      <c r="L263" s="192">
        <f aca="true" t="shared" si="14" ref="L263:L326">IF(J263&lt;0,-J263,0)</f>
        <v>0</v>
      </c>
    </row>
    <row r="264" spans="1:12" ht="12.75">
      <c r="A264" t="s">
        <v>258</v>
      </c>
      <c r="B264" t="s">
        <v>912</v>
      </c>
      <c r="C264" t="s">
        <v>913</v>
      </c>
      <c r="D264">
        <v>0</v>
      </c>
      <c r="E264">
        <v>0</v>
      </c>
      <c r="H264">
        <v>0</v>
      </c>
      <c r="I264">
        <v>0</v>
      </c>
      <c r="J264" s="184">
        <f t="shared" si="12"/>
        <v>0</v>
      </c>
      <c r="K264" s="192">
        <f t="shared" si="13"/>
        <v>0</v>
      </c>
      <c r="L264" s="192">
        <f t="shared" si="14"/>
        <v>0</v>
      </c>
    </row>
    <row r="265" spans="1:12" ht="12.75">
      <c r="A265" t="s">
        <v>258</v>
      </c>
      <c r="B265" t="s">
        <v>914</v>
      </c>
      <c r="C265" t="s">
        <v>915</v>
      </c>
      <c r="D265">
        <v>0</v>
      </c>
      <c r="E265">
        <v>0</v>
      </c>
      <c r="H265">
        <v>0</v>
      </c>
      <c r="I265">
        <v>0</v>
      </c>
      <c r="J265" s="184">
        <f t="shared" si="12"/>
        <v>0</v>
      </c>
      <c r="K265" s="192">
        <f t="shared" si="13"/>
        <v>0</v>
      </c>
      <c r="L265" s="192">
        <f t="shared" si="14"/>
        <v>0</v>
      </c>
    </row>
    <row r="266" spans="1:12" ht="12.75">
      <c r="A266" t="s">
        <v>258</v>
      </c>
      <c r="B266" t="s">
        <v>916</v>
      </c>
      <c r="C266" t="s">
        <v>917</v>
      </c>
      <c r="D266">
        <v>0</v>
      </c>
      <c r="E266">
        <v>0</v>
      </c>
      <c r="H266">
        <v>0</v>
      </c>
      <c r="I266">
        <v>0</v>
      </c>
      <c r="J266" s="184">
        <f t="shared" si="12"/>
        <v>0</v>
      </c>
      <c r="K266" s="192">
        <f t="shared" si="13"/>
        <v>0</v>
      </c>
      <c r="L266" s="192">
        <f t="shared" si="14"/>
        <v>0</v>
      </c>
    </row>
    <row r="267" spans="1:12" ht="12.75">
      <c r="A267" t="s">
        <v>258</v>
      </c>
      <c r="B267" t="s">
        <v>918</v>
      </c>
      <c r="C267" t="s">
        <v>919</v>
      </c>
      <c r="D267">
        <v>0</v>
      </c>
      <c r="E267">
        <v>0</v>
      </c>
      <c r="H267">
        <v>0</v>
      </c>
      <c r="I267">
        <v>0</v>
      </c>
      <c r="J267" s="184">
        <f aca="true" t="shared" si="15" ref="J267:J330">SUM(H267,-I267)</f>
        <v>0</v>
      </c>
      <c r="K267" s="192">
        <f t="shared" si="13"/>
        <v>0</v>
      </c>
      <c r="L267" s="192">
        <f t="shared" si="14"/>
        <v>0</v>
      </c>
    </row>
    <row r="268" spans="1:12" ht="12.75">
      <c r="A268" t="s">
        <v>258</v>
      </c>
      <c r="B268" t="s">
        <v>920</v>
      </c>
      <c r="C268" t="s">
        <v>921</v>
      </c>
      <c r="D268">
        <v>0</v>
      </c>
      <c r="E268">
        <v>0</v>
      </c>
      <c r="H268">
        <v>0</v>
      </c>
      <c r="I268">
        <v>0</v>
      </c>
      <c r="J268" s="184">
        <f t="shared" si="15"/>
        <v>0</v>
      </c>
      <c r="K268" s="192">
        <f t="shared" si="13"/>
        <v>0</v>
      </c>
      <c r="L268" s="192">
        <f t="shared" si="14"/>
        <v>0</v>
      </c>
    </row>
    <row r="269" spans="1:12" ht="12.75">
      <c r="A269" t="s">
        <v>258</v>
      </c>
      <c r="B269" t="s">
        <v>922</v>
      </c>
      <c r="C269" t="s">
        <v>923</v>
      </c>
      <c r="D269">
        <v>0</v>
      </c>
      <c r="E269">
        <v>0</v>
      </c>
      <c r="H269">
        <v>0</v>
      </c>
      <c r="I269">
        <v>0</v>
      </c>
      <c r="J269" s="184">
        <f t="shared" si="15"/>
        <v>0</v>
      </c>
      <c r="K269" s="192">
        <f t="shared" si="13"/>
        <v>0</v>
      </c>
      <c r="L269" s="192">
        <f t="shared" si="14"/>
        <v>0</v>
      </c>
    </row>
    <row r="270" spans="1:12" ht="12.75">
      <c r="A270" t="s">
        <v>258</v>
      </c>
      <c r="B270" t="s">
        <v>924</v>
      </c>
      <c r="C270" t="s">
        <v>925</v>
      </c>
      <c r="D270">
        <v>0</v>
      </c>
      <c r="E270">
        <v>0</v>
      </c>
      <c r="H270">
        <v>0</v>
      </c>
      <c r="I270">
        <v>0</v>
      </c>
      <c r="J270" s="184">
        <f t="shared" si="15"/>
        <v>0</v>
      </c>
      <c r="K270" s="192">
        <f t="shared" si="13"/>
        <v>0</v>
      </c>
      <c r="L270" s="192">
        <f t="shared" si="14"/>
        <v>0</v>
      </c>
    </row>
    <row r="271" spans="1:12" ht="12.75">
      <c r="A271" t="s">
        <v>258</v>
      </c>
      <c r="B271" t="s">
        <v>926</v>
      </c>
      <c r="C271" t="s">
        <v>927</v>
      </c>
      <c r="D271">
        <v>0</v>
      </c>
      <c r="E271">
        <v>0</v>
      </c>
      <c r="H271">
        <v>0</v>
      </c>
      <c r="I271">
        <v>0</v>
      </c>
      <c r="J271" s="184">
        <f t="shared" si="15"/>
        <v>0</v>
      </c>
      <c r="K271" s="192">
        <f t="shared" si="13"/>
        <v>0</v>
      </c>
      <c r="L271" s="192">
        <f t="shared" si="14"/>
        <v>0</v>
      </c>
    </row>
    <row r="272" spans="1:12" ht="12.75">
      <c r="A272" t="s">
        <v>258</v>
      </c>
      <c r="B272" t="s">
        <v>928</v>
      </c>
      <c r="C272" t="s">
        <v>929</v>
      </c>
      <c r="D272">
        <v>0</v>
      </c>
      <c r="E272">
        <v>0</v>
      </c>
      <c r="H272">
        <v>0</v>
      </c>
      <c r="I272">
        <v>0</v>
      </c>
      <c r="J272" s="184">
        <f t="shared" si="15"/>
        <v>0</v>
      </c>
      <c r="K272" s="192">
        <f t="shared" si="13"/>
        <v>0</v>
      </c>
      <c r="L272" s="192">
        <f t="shared" si="14"/>
        <v>0</v>
      </c>
    </row>
    <row r="273" spans="1:12" ht="12.75">
      <c r="A273" t="s">
        <v>258</v>
      </c>
      <c r="B273" t="s">
        <v>930</v>
      </c>
      <c r="C273" t="s">
        <v>931</v>
      </c>
      <c r="D273">
        <v>0</v>
      </c>
      <c r="E273">
        <v>0</v>
      </c>
      <c r="H273">
        <v>0</v>
      </c>
      <c r="I273">
        <v>0</v>
      </c>
      <c r="J273" s="184">
        <f t="shared" si="15"/>
        <v>0</v>
      </c>
      <c r="K273" s="192">
        <f t="shared" si="13"/>
        <v>0</v>
      </c>
      <c r="L273" s="192">
        <f t="shared" si="14"/>
        <v>0</v>
      </c>
    </row>
    <row r="274" spans="1:12" ht="12.75">
      <c r="A274" t="s">
        <v>258</v>
      </c>
      <c r="B274" t="s">
        <v>932</v>
      </c>
      <c r="C274" t="s">
        <v>933</v>
      </c>
      <c r="D274">
        <v>0</v>
      </c>
      <c r="E274">
        <v>0</v>
      </c>
      <c r="H274">
        <v>0</v>
      </c>
      <c r="I274">
        <v>0</v>
      </c>
      <c r="J274" s="184">
        <f t="shared" si="15"/>
        <v>0</v>
      </c>
      <c r="K274" s="192">
        <f t="shared" si="13"/>
        <v>0</v>
      </c>
      <c r="L274" s="192">
        <f t="shared" si="14"/>
        <v>0</v>
      </c>
    </row>
    <row r="275" spans="1:12" ht="12.75">
      <c r="A275" t="s">
        <v>258</v>
      </c>
      <c r="B275" t="s">
        <v>934</v>
      </c>
      <c r="C275" t="s">
        <v>935</v>
      </c>
      <c r="D275">
        <v>0</v>
      </c>
      <c r="E275">
        <v>0</v>
      </c>
      <c r="H275">
        <v>0</v>
      </c>
      <c r="I275">
        <v>0</v>
      </c>
      <c r="J275" s="184">
        <f t="shared" si="15"/>
        <v>0</v>
      </c>
      <c r="K275" s="192">
        <f t="shared" si="13"/>
        <v>0</v>
      </c>
      <c r="L275" s="192">
        <f t="shared" si="14"/>
        <v>0</v>
      </c>
    </row>
    <row r="276" spans="1:12" ht="12.75">
      <c r="A276" t="s">
        <v>258</v>
      </c>
      <c r="B276" t="s">
        <v>936</v>
      </c>
      <c r="C276" t="s">
        <v>937</v>
      </c>
      <c r="D276">
        <v>0</v>
      </c>
      <c r="E276">
        <v>0</v>
      </c>
      <c r="H276">
        <v>0</v>
      </c>
      <c r="I276">
        <v>0</v>
      </c>
      <c r="J276" s="184">
        <f t="shared" si="15"/>
        <v>0</v>
      </c>
      <c r="K276" s="192">
        <f t="shared" si="13"/>
        <v>0</v>
      </c>
      <c r="L276" s="192">
        <f t="shared" si="14"/>
        <v>0</v>
      </c>
    </row>
    <row r="277" spans="1:12" ht="12.75">
      <c r="A277" t="s">
        <v>258</v>
      </c>
      <c r="B277" t="s">
        <v>938</v>
      </c>
      <c r="C277" t="s">
        <v>939</v>
      </c>
      <c r="D277">
        <v>0</v>
      </c>
      <c r="E277">
        <v>0</v>
      </c>
      <c r="H277">
        <v>0</v>
      </c>
      <c r="I277">
        <v>0</v>
      </c>
      <c r="J277" s="184">
        <f t="shared" si="15"/>
        <v>0</v>
      </c>
      <c r="K277" s="192">
        <f t="shared" si="13"/>
        <v>0</v>
      </c>
      <c r="L277" s="192">
        <f t="shared" si="14"/>
        <v>0</v>
      </c>
    </row>
    <row r="278" spans="1:12" ht="12.75">
      <c r="A278" t="s">
        <v>258</v>
      </c>
      <c r="B278" t="s">
        <v>940</v>
      </c>
      <c r="C278" t="s">
        <v>941</v>
      </c>
      <c r="D278">
        <v>0</v>
      </c>
      <c r="E278">
        <v>0</v>
      </c>
      <c r="H278">
        <v>0</v>
      </c>
      <c r="I278">
        <v>0</v>
      </c>
      <c r="J278" s="184">
        <f t="shared" si="15"/>
        <v>0</v>
      </c>
      <c r="K278" s="192">
        <f t="shared" si="13"/>
        <v>0</v>
      </c>
      <c r="L278" s="192">
        <f t="shared" si="14"/>
        <v>0</v>
      </c>
    </row>
    <row r="279" spans="1:12" ht="12.75">
      <c r="A279" t="s">
        <v>258</v>
      </c>
      <c r="B279" t="s">
        <v>942</v>
      </c>
      <c r="C279" t="s">
        <v>943</v>
      </c>
      <c r="D279">
        <v>0</v>
      </c>
      <c r="E279">
        <v>0</v>
      </c>
      <c r="H279">
        <v>0</v>
      </c>
      <c r="I279">
        <v>0</v>
      </c>
      <c r="J279" s="184">
        <f t="shared" si="15"/>
        <v>0</v>
      </c>
      <c r="K279" s="192">
        <f t="shared" si="13"/>
        <v>0</v>
      </c>
      <c r="L279" s="192">
        <f t="shared" si="14"/>
        <v>0</v>
      </c>
    </row>
    <row r="280" spans="1:12" ht="12.75">
      <c r="A280" t="s">
        <v>258</v>
      </c>
      <c r="B280" t="s">
        <v>944</v>
      </c>
      <c r="C280" t="s">
        <v>945</v>
      </c>
      <c r="D280">
        <v>0</v>
      </c>
      <c r="E280">
        <v>0</v>
      </c>
      <c r="H280">
        <v>0</v>
      </c>
      <c r="I280">
        <v>0</v>
      </c>
      <c r="J280" s="184">
        <f t="shared" si="15"/>
        <v>0</v>
      </c>
      <c r="K280" s="192">
        <f t="shared" si="13"/>
        <v>0</v>
      </c>
      <c r="L280" s="192">
        <f t="shared" si="14"/>
        <v>0</v>
      </c>
    </row>
    <row r="281" spans="1:12" ht="12.75">
      <c r="A281" t="s">
        <v>258</v>
      </c>
      <c r="B281" t="s">
        <v>946</v>
      </c>
      <c r="C281" t="s">
        <v>947</v>
      </c>
      <c r="D281">
        <v>0</v>
      </c>
      <c r="E281">
        <v>0</v>
      </c>
      <c r="H281">
        <v>0</v>
      </c>
      <c r="I281">
        <v>0</v>
      </c>
      <c r="J281" s="184">
        <f t="shared" si="15"/>
        <v>0</v>
      </c>
      <c r="K281" s="192">
        <f t="shared" si="13"/>
        <v>0</v>
      </c>
      <c r="L281" s="192">
        <f t="shared" si="14"/>
        <v>0</v>
      </c>
    </row>
    <row r="282" spans="1:12" ht="12.75">
      <c r="A282" t="s">
        <v>258</v>
      </c>
      <c r="B282" t="s">
        <v>948</v>
      </c>
      <c r="C282" t="s">
        <v>949</v>
      </c>
      <c r="D282">
        <v>0</v>
      </c>
      <c r="E282">
        <v>0</v>
      </c>
      <c r="H282">
        <v>0</v>
      </c>
      <c r="I282">
        <v>0</v>
      </c>
      <c r="J282" s="184">
        <f t="shared" si="15"/>
        <v>0</v>
      </c>
      <c r="K282" s="192">
        <f t="shared" si="13"/>
        <v>0</v>
      </c>
      <c r="L282" s="192">
        <f t="shared" si="14"/>
        <v>0</v>
      </c>
    </row>
    <row r="283" spans="1:12" ht="12.75">
      <c r="A283" t="s">
        <v>258</v>
      </c>
      <c r="B283" t="s">
        <v>950</v>
      </c>
      <c r="C283" t="s">
        <v>951</v>
      </c>
      <c r="D283">
        <v>0</v>
      </c>
      <c r="E283">
        <v>0</v>
      </c>
      <c r="H283">
        <v>0</v>
      </c>
      <c r="I283">
        <v>0</v>
      </c>
      <c r="J283" s="184">
        <f t="shared" si="15"/>
        <v>0</v>
      </c>
      <c r="K283" s="192">
        <f t="shared" si="13"/>
        <v>0</v>
      </c>
      <c r="L283" s="192">
        <f t="shared" si="14"/>
        <v>0</v>
      </c>
    </row>
    <row r="284" spans="1:12" ht="12.75">
      <c r="A284" t="s">
        <v>258</v>
      </c>
      <c r="B284" t="s">
        <v>952</v>
      </c>
      <c r="C284" t="s">
        <v>953</v>
      </c>
      <c r="D284">
        <v>0</v>
      </c>
      <c r="E284">
        <v>0</v>
      </c>
      <c r="H284">
        <v>0</v>
      </c>
      <c r="I284">
        <v>0</v>
      </c>
      <c r="J284" s="184">
        <f t="shared" si="15"/>
        <v>0</v>
      </c>
      <c r="K284" s="192">
        <f t="shared" si="13"/>
        <v>0</v>
      </c>
      <c r="L284" s="192">
        <f t="shared" si="14"/>
        <v>0</v>
      </c>
    </row>
    <row r="285" spans="1:12" ht="12.75">
      <c r="A285" t="s">
        <v>258</v>
      </c>
      <c r="B285" t="s">
        <v>954</v>
      </c>
      <c r="C285" t="s">
        <v>955</v>
      </c>
      <c r="D285">
        <v>0</v>
      </c>
      <c r="E285">
        <v>0</v>
      </c>
      <c r="H285">
        <v>0</v>
      </c>
      <c r="I285">
        <v>0</v>
      </c>
      <c r="J285" s="184">
        <f t="shared" si="15"/>
        <v>0</v>
      </c>
      <c r="K285" s="192">
        <f t="shared" si="13"/>
        <v>0</v>
      </c>
      <c r="L285" s="192">
        <f t="shared" si="14"/>
        <v>0</v>
      </c>
    </row>
    <row r="286" spans="1:12" ht="12.75">
      <c r="A286" t="s">
        <v>258</v>
      </c>
      <c r="B286" t="s">
        <v>956</v>
      </c>
      <c r="C286" t="s">
        <v>957</v>
      </c>
      <c r="D286">
        <v>0</v>
      </c>
      <c r="E286">
        <v>0</v>
      </c>
      <c r="H286">
        <v>0</v>
      </c>
      <c r="I286">
        <v>0</v>
      </c>
      <c r="J286" s="184">
        <f t="shared" si="15"/>
        <v>0</v>
      </c>
      <c r="K286" s="192">
        <f t="shared" si="13"/>
        <v>0</v>
      </c>
      <c r="L286" s="192">
        <f t="shared" si="14"/>
        <v>0</v>
      </c>
    </row>
    <row r="287" spans="1:12" ht="12.75">
      <c r="A287" t="s">
        <v>258</v>
      </c>
      <c r="B287" t="s">
        <v>958</v>
      </c>
      <c r="C287" t="s">
        <v>959</v>
      </c>
      <c r="D287">
        <v>0</v>
      </c>
      <c r="E287">
        <v>0</v>
      </c>
      <c r="H287">
        <v>0</v>
      </c>
      <c r="I287">
        <v>0</v>
      </c>
      <c r="J287" s="184">
        <f t="shared" si="15"/>
        <v>0</v>
      </c>
      <c r="K287" s="192">
        <f t="shared" si="13"/>
        <v>0</v>
      </c>
      <c r="L287" s="192">
        <f t="shared" si="14"/>
        <v>0</v>
      </c>
    </row>
    <row r="288" spans="1:12" ht="12.75">
      <c r="A288" t="s">
        <v>258</v>
      </c>
      <c r="B288" t="s">
        <v>960</v>
      </c>
      <c r="C288" t="s">
        <v>961</v>
      </c>
      <c r="D288">
        <v>0</v>
      </c>
      <c r="E288">
        <v>0</v>
      </c>
      <c r="H288">
        <v>0</v>
      </c>
      <c r="I288">
        <v>0</v>
      </c>
      <c r="J288" s="184">
        <f t="shared" si="15"/>
        <v>0</v>
      </c>
      <c r="K288" s="192">
        <f t="shared" si="13"/>
        <v>0</v>
      </c>
      <c r="L288" s="192">
        <f t="shared" si="14"/>
        <v>0</v>
      </c>
    </row>
    <row r="289" spans="1:12" ht="12.75">
      <c r="A289" t="s">
        <v>258</v>
      </c>
      <c r="B289" t="s">
        <v>962</v>
      </c>
      <c r="C289" t="s">
        <v>963</v>
      </c>
      <c r="D289">
        <v>0</v>
      </c>
      <c r="E289">
        <v>0</v>
      </c>
      <c r="H289">
        <v>0</v>
      </c>
      <c r="I289">
        <v>0</v>
      </c>
      <c r="J289" s="184">
        <f t="shared" si="15"/>
        <v>0</v>
      </c>
      <c r="K289" s="192">
        <f t="shared" si="13"/>
        <v>0</v>
      </c>
      <c r="L289" s="192">
        <f t="shared" si="14"/>
        <v>0</v>
      </c>
    </row>
    <row r="290" spans="1:12" ht="12.75">
      <c r="A290" t="s">
        <v>258</v>
      </c>
      <c r="B290" t="s">
        <v>964</v>
      </c>
      <c r="C290" t="s">
        <v>965</v>
      </c>
      <c r="D290">
        <v>0</v>
      </c>
      <c r="E290">
        <v>0</v>
      </c>
      <c r="H290">
        <v>0</v>
      </c>
      <c r="I290">
        <v>0</v>
      </c>
      <c r="J290" s="184">
        <f t="shared" si="15"/>
        <v>0</v>
      </c>
      <c r="K290" s="192">
        <f t="shared" si="13"/>
        <v>0</v>
      </c>
      <c r="L290" s="192">
        <f t="shared" si="14"/>
        <v>0</v>
      </c>
    </row>
    <row r="291" spans="1:12" ht="12.75">
      <c r="A291" t="s">
        <v>258</v>
      </c>
      <c r="B291" t="s">
        <v>966</v>
      </c>
      <c r="C291" t="s">
        <v>967</v>
      </c>
      <c r="D291">
        <v>0</v>
      </c>
      <c r="E291">
        <v>0</v>
      </c>
      <c r="H291">
        <v>0</v>
      </c>
      <c r="I291">
        <v>0</v>
      </c>
      <c r="J291" s="184">
        <f t="shared" si="15"/>
        <v>0</v>
      </c>
      <c r="K291" s="192">
        <f t="shared" si="13"/>
        <v>0</v>
      </c>
      <c r="L291" s="192">
        <f t="shared" si="14"/>
        <v>0</v>
      </c>
    </row>
    <row r="292" spans="1:12" ht="12.75">
      <c r="A292" t="s">
        <v>258</v>
      </c>
      <c r="B292" t="s">
        <v>968</v>
      </c>
      <c r="C292" t="s">
        <v>969</v>
      </c>
      <c r="D292">
        <v>0</v>
      </c>
      <c r="E292">
        <v>0</v>
      </c>
      <c r="H292">
        <v>0</v>
      </c>
      <c r="I292">
        <v>0</v>
      </c>
      <c r="J292" s="184">
        <f t="shared" si="15"/>
        <v>0</v>
      </c>
      <c r="K292" s="192">
        <f t="shared" si="13"/>
        <v>0</v>
      </c>
      <c r="L292" s="192">
        <f t="shared" si="14"/>
        <v>0</v>
      </c>
    </row>
    <row r="293" spans="1:12" ht="12.75">
      <c r="A293" t="s">
        <v>258</v>
      </c>
      <c r="B293" t="s">
        <v>970</v>
      </c>
      <c r="C293" t="s">
        <v>971</v>
      </c>
      <c r="D293">
        <v>0</v>
      </c>
      <c r="E293">
        <v>0</v>
      </c>
      <c r="H293">
        <v>0</v>
      </c>
      <c r="I293">
        <v>0</v>
      </c>
      <c r="J293" s="184">
        <f t="shared" si="15"/>
        <v>0</v>
      </c>
      <c r="K293" s="192">
        <f t="shared" si="13"/>
        <v>0</v>
      </c>
      <c r="L293" s="192">
        <f t="shared" si="14"/>
        <v>0</v>
      </c>
    </row>
    <row r="294" spans="1:12" ht="12.75">
      <c r="A294" t="s">
        <v>258</v>
      </c>
      <c r="B294" t="s">
        <v>972</v>
      </c>
      <c r="C294" t="s">
        <v>973</v>
      </c>
      <c r="D294">
        <v>0</v>
      </c>
      <c r="E294">
        <v>0</v>
      </c>
      <c r="H294">
        <v>0</v>
      </c>
      <c r="I294">
        <v>0</v>
      </c>
      <c r="J294" s="184">
        <f t="shared" si="15"/>
        <v>0</v>
      </c>
      <c r="K294" s="192">
        <f t="shared" si="13"/>
        <v>0</v>
      </c>
      <c r="L294" s="192">
        <f t="shared" si="14"/>
        <v>0</v>
      </c>
    </row>
    <row r="295" spans="1:12" ht="12.75">
      <c r="A295" t="s">
        <v>258</v>
      </c>
      <c r="B295" t="s">
        <v>974</v>
      </c>
      <c r="C295" t="s">
        <v>975</v>
      </c>
      <c r="D295">
        <v>0</v>
      </c>
      <c r="E295">
        <v>0</v>
      </c>
      <c r="H295">
        <v>0</v>
      </c>
      <c r="I295">
        <v>0</v>
      </c>
      <c r="J295" s="184">
        <f t="shared" si="15"/>
        <v>0</v>
      </c>
      <c r="K295" s="192">
        <f t="shared" si="13"/>
        <v>0</v>
      </c>
      <c r="L295" s="192">
        <f t="shared" si="14"/>
        <v>0</v>
      </c>
    </row>
    <row r="296" spans="1:12" ht="12.75">
      <c r="A296" t="s">
        <v>258</v>
      </c>
      <c r="B296" t="s">
        <v>976</v>
      </c>
      <c r="C296" t="s">
        <v>977</v>
      </c>
      <c r="D296">
        <v>0</v>
      </c>
      <c r="E296">
        <v>0</v>
      </c>
      <c r="H296">
        <v>0</v>
      </c>
      <c r="I296">
        <v>0</v>
      </c>
      <c r="J296" s="184">
        <f t="shared" si="15"/>
        <v>0</v>
      </c>
      <c r="K296" s="192">
        <f t="shared" si="13"/>
        <v>0</v>
      </c>
      <c r="L296" s="192">
        <f t="shared" si="14"/>
        <v>0</v>
      </c>
    </row>
    <row r="297" spans="1:12" ht="12.75">
      <c r="A297" t="s">
        <v>258</v>
      </c>
      <c r="B297" t="s">
        <v>978</v>
      </c>
      <c r="C297" t="s">
        <v>979</v>
      </c>
      <c r="D297">
        <v>0</v>
      </c>
      <c r="E297">
        <v>0</v>
      </c>
      <c r="H297">
        <v>0</v>
      </c>
      <c r="I297">
        <v>0</v>
      </c>
      <c r="J297" s="184">
        <f t="shared" si="15"/>
        <v>0</v>
      </c>
      <c r="K297" s="192">
        <f t="shared" si="13"/>
        <v>0</v>
      </c>
      <c r="L297" s="192">
        <f t="shared" si="14"/>
        <v>0</v>
      </c>
    </row>
    <row r="298" spans="1:12" ht="12.75">
      <c r="A298" t="s">
        <v>258</v>
      </c>
      <c r="B298" t="s">
        <v>980</v>
      </c>
      <c r="C298" t="s">
        <v>981</v>
      </c>
      <c r="D298">
        <v>0</v>
      </c>
      <c r="E298">
        <v>0</v>
      </c>
      <c r="H298">
        <v>0</v>
      </c>
      <c r="I298">
        <v>0</v>
      </c>
      <c r="J298" s="184">
        <f t="shared" si="15"/>
        <v>0</v>
      </c>
      <c r="K298" s="192">
        <f t="shared" si="13"/>
        <v>0</v>
      </c>
      <c r="L298" s="192">
        <f t="shared" si="14"/>
        <v>0</v>
      </c>
    </row>
    <row r="299" spans="1:12" ht="12.75">
      <c r="A299" t="s">
        <v>258</v>
      </c>
      <c r="B299" t="s">
        <v>982</v>
      </c>
      <c r="C299" t="s">
        <v>983</v>
      </c>
      <c r="D299">
        <v>0</v>
      </c>
      <c r="E299">
        <v>0</v>
      </c>
      <c r="H299">
        <v>0</v>
      </c>
      <c r="I299">
        <v>0</v>
      </c>
      <c r="J299" s="184">
        <f t="shared" si="15"/>
        <v>0</v>
      </c>
      <c r="K299" s="192">
        <f t="shared" si="13"/>
        <v>0</v>
      </c>
      <c r="L299" s="192">
        <f t="shared" si="14"/>
        <v>0</v>
      </c>
    </row>
    <row r="300" spans="1:12" ht="12.75">
      <c r="A300" t="s">
        <v>258</v>
      </c>
      <c r="B300" t="s">
        <v>984</v>
      </c>
      <c r="C300" t="s">
        <v>985</v>
      </c>
      <c r="D300">
        <v>0</v>
      </c>
      <c r="E300">
        <v>0</v>
      </c>
      <c r="H300">
        <v>0</v>
      </c>
      <c r="I300">
        <v>0</v>
      </c>
      <c r="J300" s="184">
        <f t="shared" si="15"/>
        <v>0</v>
      </c>
      <c r="K300" s="192">
        <f t="shared" si="13"/>
        <v>0</v>
      </c>
      <c r="L300" s="192">
        <f t="shared" si="14"/>
        <v>0</v>
      </c>
    </row>
    <row r="301" spans="1:12" ht="12.75">
      <c r="A301" t="s">
        <v>258</v>
      </c>
      <c r="B301" t="s">
        <v>986</v>
      </c>
      <c r="C301" t="s">
        <v>987</v>
      </c>
      <c r="D301">
        <v>0</v>
      </c>
      <c r="E301">
        <v>0</v>
      </c>
      <c r="H301">
        <v>0</v>
      </c>
      <c r="I301">
        <v>0</v>
      </c>
      <c r="J301" s="184">
        <f t="shared" si="15"/>
        <v>0</v>
      </c>
      <c r="K301" s="192">
        <f t="shared" si="13"/>
        <v>0</v>
      </c>
      <c r="L301" s="192">
        <f t="shared" si="14"/>
        <v>0</v>
      </c>
    </row>
    <row r="302" spans="1:12" ht="12.75">
      <c r="A302" t="s">
        <v>258</v>
      </c>
      <c r="B302" t="s">
        <v>988</v>
      </c>
      <c r="C302" t="s">
        <v>989</v>
      </c>
      <c r="D302">
        <v>0</v>
      </c>
      <c r="E302">
        <v>0</v>
      </c>
      <c r="F302">
        <v>799.5</v>
      </c>
      <c r="G302">
        <v>799.5</v>
      </c>
      <c r="H302">
        <v>799.5</v>
      </c>
      <c r="I302">
        <v>799.5</v>
      </c>
      <c r="J302" s="184">
        <f t="shared" si="15"/>
        <v>0</v>
      </c>
      <c r="K302" s="192">
        <f t="shared" si="13"/>
        <v>0</v>
      </c>
      <c r="L302" s="192">
        <f t="shared" si="14"/>
        <v>0</v>
      </c>
    </row>
    <row r="303" spans="1:12" ht="12.75">
      <c r="A303" t="s">
        <v>258</v>
      </c>
      <c r="B303" t="s">
        <v>990</v>
      </c>
      <c r="C303" t="s">
        <v>991</v>
      </c>
      <c r="D303">
        <v>0</v>
      </c>
      <c r="E303">
        <v>0</v>
      </c>
      <c r="H303">
        <v>0</v>
      </c>
      <c r="I303">
        <v>0</v>
      </c>
      <c r="J303" s="184">
        <f t="shared" si="15"/>
        <v>0</v>
      </c>
      <c r="K303" s="192">
        <f t="shared" si="13"/>
        <v>0</v>
      </c>
      <c r="L303" s="192">
        <f t="shared" si="14"/>
        <v>0</v>
      </c>
    </row>
    <row r="304" spans="1:12" ht="12.75">
      <c r="A304" t="s">
        <v>258</v>
      </c>
      <c r="B304" t="s">
        <v>992</v>
      </c>
      <c r="C304" t="s">
        <v>993</v>
      </c>
      <c r="D304">
        <v>0</v>
      </c>
      <c r="E304">
        <v>0</v>
      </c>
      <c r="H304">
        <v>0</v>
      </c>
      <c r="I304">
        <v>0</v>
      </c>
      <c r="J304" s="184">
        <f t="shared" si="15"/>
        <v>0</v>
      </c>
      <c r="K304" s="192">
        <f t="shared" si="13"/>
        <v>0</v>
      </c>
      <c r="L304" s="192">
        <f t="shared" si="14"/>
        <v>0</v>
      </c>
    </row>
    <row r="305" spans="1:12" ht="12.75">
      <c r="A305" t="s">
        <v>258</v>
      </c>
      <c r="B305" t="s">
        <v>994</v>
      </c>
      <c r="C305" t="s">
        <v>995</v>
      </c>
      <c r="D305">
        <v>0</v>
      </c>
      <c r="E305">
        <v>0</v>
      </c>
      <c r="H305">
        <v>0</v>
      </c>
      <c r="I305">
        <v>0</v>
      </c>
      <c r="J305" s="184">
        <f t="shared" si="15"/>
        <v>0</v>
      </c>
      <c r="K305" s="192">
        <f t="shared" si="13"/>
        <v>0</v>
      </c>
      <c r="L305" s="192">
        <f t="shared" si="14"/>
        <v>0</v>
      </c>
    </row>
    <row r="306" spans="1:12" ht="12.75">
      <c r="A306" t="s">
        <v>258</v>
      </c>
      <c r="B306" t="s">
        <v>996</v>
      </c>
      <c r="C306" t="s">
        <v>997</v>
      </c>
      <c r="D306">
        <v>0</v>
      </c>
      <c r="E306">
        <v>0</v>
      </c>
      <c r="H306">
        <v>0</v>
      </c>
      <c r="I306">
        <v>0</v>
      </c>
      <c r="J306" s="184">
        <f t="shared" si="15"/>
        <v>0</v>
      </c>
      <c r="K306" s="192">
        <f t="shared" si="13"/>
        <v>0</v>
      </c>
      <c r="L306" s="192">
        <f t="shared" si="14"/>
        <v>0</v>
      </c>
    </row>
    <row r="307" spans="1:12" ht="12.75">
      <c r="A307" t="s">
        <v>258</v>
      </c>
      <c r="B307" t="s">
        <v>998</v>
      </c>
      <c r="C307" t="s">
        <v>999</v>
      </c>
      <c r="D307">
        <v>0</v>
      </c>
      <c r="E307">
        <v>0</v>
      </c>
      <c r="H307">
        <v>0</v>
      </c>
      <c r="I307">
        <v>0</v>
      </c>
      <c r="J307" s="184">
        <f t="shared" si="15"/>
        <v>0</v>
      </c>
      <c r="K307" s="192">
        <f t="shared" si="13"/>
        <v>0</v>
      </c>
      <c r="L307" s="192">
        <f t="shared" si="14"/>
        <v>0</v>
      </c>
    </row>
    <row r="308" spans="1:12" ht="12.75">
      <c r="A308" t="s">
        <v>258</v>
      </c>
      <c r="B308" t="s">
        <v>1000</v>
      </c>
      <c r="C308" t="s">
        <v>1001</v>
      </c>
      <c r="D308">
        <v>0</v>
      </c>
      <c r="E308">
        <v>0</v>
      </c>
      <c r="H308">
        <v>0</v>
      </c>
      <c r="I308">
        <v>0</v>
      </c>
      <c r="J308" s="184">
        <f t="shared" si="15"/>
        <v>0</v>
      </c>
      <c r="K308" s="192">
        <f t="shared" si="13"/>
        <v>0</v>
      </c>
      <c r="L308" s="192">
        <f t="shared" si="14"/>
        <v>0</v>
      </c>
    </row>
    <row r="309" spans="1:12" ht="12.75">
      <c r="A309" t="s">
        <v>258</v>
      </c>
      <c r="B309" t="s">
        <v>1002</v>
      </c>
      <c r="C309" t="s">
        <v>1003</v>
      </c>
      <c r="D309">
        <v>0</v>
      </c>
      <c r="E309">
        <v>0</v>
      </c>
      <c r="H309">
        <v>0</v>
      </c>
      <c r="I309">
        <v>0</v>
      </c>
      <c r="J309" s="184">
        <f t="shared" si="15"/>
        <v>0</v>
      </c>
      <c r="K309" s="192">
        <f t="shared" si="13"/>
        <v>0</v>
      </c>
      <c r="L309" s="192">
        <f t="shared" si="14"/>
        <v>0</v>
      </c>
    </row>
    <row r="310" spans="1:12" ht="12.75">
      <c r="A310" t="s">
        <v>258</v>
      </c>
      <c r="B310" t="s">
        <v>1004</v>
      </c>
      <c r="C310" t="s">
        <v>1005</v>
      </c>
      <c r="D310">
        <v>0</v>
      </c>
      <c r="E310">
        <v>0</v>
      </c>
      <c r="H310">
        <v>0</v>
      </c>
      <c r="I310">
        <v>0</v>
      </c>
      <c r="J310" s="184">
        <f t="shared" si="15"/>
        <v>0</v>
      </c>
      <c r="K310" s="192">
        <f t="shared" si="13"/>
        <v>0</v>
      </c>
      <c r="L310" s="192">
        <f t="shared" si="14"/>
        <v>0</v>
      </c>
    </row>
    <row r="311" spans="1:12" ht="12.75">
      <c r="A311" t="s">
        <v>258</v>
      </c>
      <c r="B311" t="s">
        <v>1006</v>
      </c>
      <c r="C311" t="s">
        <v>1007</v>
      </c>
      <c r="D311">
        <v>0</v>
      </c>
      <c r="E311">
        <v>0</v>
      </c>
      <c r="H311">
        <v>0</v>
      </c>
      <c r="I311">
        <v>0</v>
      </c>
      <c r="J311" s="184">
        <f t="shared" si="15"/>
        <v>0</v>
      </c>
      <c r="K311" s="192">
        <f t="shared" si="13"/>
        <v>0</v>
      </c>
      <c r="L311" s="192">
        <f t="shared" si="14"/>
        <v>0</v>
      </c>
    </row>
    <row r="312" spans="1:12" ht="12.75">
      <c r="A312" t="s">
        <v>258</v>
      </c>
      <c r="B312" t="s">
        <v>1008</v>
      </c>
      <c r="C312" t="s">
        <v>1009</v>
      </c>
      <c r="D312">
        <v>0</v>
      </c>
      <c r="E312">
        <v>0</v>
      </c>
      <c r="H312">
        <v>0</v>
      </c>
      <c r="I312">
        <v>0</v>
      </c>
      <c r="J312" s="184">
        <f t="shared" si="15"/>
        <v>0</v>
      </c>
      <c r="K312" s="192">
        <f t="shared" si="13"/>
        <v>0</v>
      </c>
      <c r="L312" s="192">
        <f t="shared" si="14"/>
        <v>0</v>
      </c>
    </row>
    <row r="313" spans="1:12" ht="12.75">
      <c r="A313" t="s">
        <v>258</v>
      </c>
      <c r="B313" t="s">
        <v>1010</v>
      </c>
      <c r="C313" t="s">
        <v>1011</v>
      </c>
      <c r="D313">
        <v>0</v>
      </c>
      <c r="E313">
        <v>0</v>
      </c>
      <c r="H313">
        <v>0</v>
      </c>
      <c r="I313">
        <v>0</v>
      </c>
      <c r="J313" s="184">
        <f t="shared" si="15"/>
        <v>0</v>
      </c>
      <c r="K313" s="192">
        <f t="shared" si="13"/>
        <v>0</v>
      </c>
      <c r="L313" s="192">
        <f t="shared" si="14"/>
        <v>0</v>
      </c>
    </row>
    <row r="314" spans="1:12" ht="12.75">
      <c r="A314" t="s">
        <v>258</v>
      </c>
      <c r="B314" t="s">
        <v>1012</v>
      </c>
      <c r="C314" t="s">
        <v>1013</v>
      </c>
      <c r="D314">
        <v>0</v>
      </c>
      <c r="E314">
        <v>0</v>
      </c>
      <c r="H314">
        <v>0</v>
      </c>
      <c r="I314">
        <v>0</v>
      </c>
      <c r="J314" s="184">
        <f t="shared" si="15"/>
        <v>0</v>
      </c>
      <c r="K314" s="192">
        <f t="shared" si="13"/>
        <v>0</v>
      </c>
      <c r="L314" s="192">
        <f t="shared" si="14"/>
        <v>0</v>
      </c>
    </row>
    <row r="315" spans="1:12" ht="12.75">
      <c r="A315" t="s">
        <v>258</v>
      </c>
      <c r="B315" t="s">
        <v>1014</v>
      </c>
      <c r="C315" t="s">
        <v>1015</v>
      </c>
      <c r="D315">
        <v>0</v>
      </c>
      <c r="E315">
        <v>0</v>
      </c>
      <c r="H315">
        <v>0</v>
      </c>
      <c r="I315">
        <v>0</v>
      </c>
      <c r="J315" s="184">
        <f t="shared" si="15"/>
        <v>0</v>
      </c>
      <c r="K315" s="192">
        <f t="shared" si="13"/>
        <v>0</v>
      </c>
      <c r="L315" s="192">
        <f t="shared" si="14"/>
        <v>0</v>
      </c>
    </row>
    <row r="316" spans="1:12" ht="12.75">
      <c r="A316" t="s">
        <v>258</v>
      </c>
      <c r="B316" t="s">
        <v>1016</v>
      </c>
      <c r="C316" t="s">
        <v>1017</v>
      </c>
      <c r="D316">
        <v>0</v>
      </c>
      <c r="E316">
        <v>0</v>
      </c>
      <c r="H316">
        <v>0</v>
      </c>
      <c r="I316">
        <v>0</v>
      </c>
      <c r="J316" s="184">
        <f t="shared" si="15"/>
        <v>0</v>
      </c>
      <c r="K316" s="192">
        <f t="shared" si="13"/>
        <v>0</v>
      </c>
      <c r="L316" s="192">
        <f t="shared" si="14"/>
        <v>0</v>
      </c>
    </row>
    <row r="317" spans="1:12" ht="12.75">
      <c r="A317" t="s">
        <v>258</v>
      </c>
      <c r="B317" t="s">
        <v>1018</v>
      </c>
      <c r="C317" t="s">
        <v>1019</v>
      </c>
      <c r="D317">
        <v>0</v>
      </c>
      <c r="E317">
        <v>0</v>
      </c>
      <c r="H317">
        <v>0</v>
      </c>
      <c r="I317">
        <v>0</v>
      </c>
      <c r="J317" s="184">
        <f t="shared" si="15"/>
        <v>0</v>
      </c>
      <c r="K317" s="192">
        <f t="shared" si="13"/>
        <v>0</v>
      </c>
      <c r="L317" s="192">
        <f t="shared" si="14"/>
        <v>0</v>
      </c>
    </row>
    <row r="318" spans="1:12" ht="12.75">
      <c r="A318" t="s">
        <v>258</v>
      </c>
      <c r="B318" t="s">
        <v>1020</v>
      </c>
      <c r="C318" t="s">
        <v>1021</v>
      </c>
      <c r="D318">
        <v>0</v>
      </c>
      <c r="E318">
        <v>0</v>
      </c>
      <c r="H318">
        <v>0</v>
      </c>
      <c r="I318">
        <v>0</v>
      </c>
      <c r="J318" s="184">
        <f t="shared" si="15"/>
        <v>0</v>
      </c>
      <c r="K318" s="192">
        <f t="shared" si="13"/>
        <v>0</v>
      </c>
      <c r="L318" s="192">
        <f t="shared" si="14"/>
        <v>0</v>
      </c>
    </row>
    <row r="319" spans="1:12" ht="12.75">
      <c r="A319" t="s">
        <v>258</v>
      </c>
      <c r="B319" t="s">
        <v>1022</v>
      </c>
      <c r="C319" t="s">
        <v>1023</v>
      </c>
      <c r="D319">
        <v>0</v>
      </c>
      <c r="E319">
        <v>0</v>
      </c>
      <c r="H319">
        <v>0</v>
      </c>
      <c r="I319">
        <v>0</v>
      </c>
      <c r="J319" s="184">
        <f t="shared" si="15"/>
        <v>0</v>
      </c>
      <c r="K319" s="192">
        <f t="shared" si="13"/>
        <v>0</v>
      </c>
      <c r="L319" s="192">
        <f t="shared" si="14"/>
        <v>0</v>
      </c>
    </row>
    <row r="320" spans="1:12" ht="12.75">
      <c r="A320" t="s">
        <v>258</v>
      </c>
      <c r="B320" t="s">
        <v>1024</v>
      </c>
      <c r="C320" t="s">
        <v>1025</v>
      </c>
      <c r="D320">
        <v>2460</v>
      </c>
      <c r="E320">
        <v>0</v>
      </c>
      <c r="H320">
        <v>2460</v>
      </c>
      <c r="I320">
        <v>0</v>
      </c>
      <c r="J320" s="184">
        <f t="shared" si="15"/>
        <v>2460</v>
      </c>
      <c r="K320" s="192">
        <f t="shared" si="13"/>
        <v>2460</v>
      </c>
      <c r="L320" s="192">
        <f t="shared" si="14"/>
        <v>0</v>
      </c>
    </row>
    <row r="321" spans="1:12" ht="12.75">
      <c r="A321" t="s">
        <v>258</v>
      </c>
      <c r="B321" t="s">
        <v>1026</v>
      </c>
      <c r="C321" t="s">
        <v>1027</v>
      </c>
      <c r="D321">
        <v>0</v>
      </c>
      <c r="E321">
        <v>0</v>
      </c>
      <c r="H321">
        <v>0</v>
      </c>
      <c r="I321">
        <v>0</v>
      </c>
      <c r="J321" s="184">
        <f t="shared" si="15"/>
        <v>0</v>
      </c>
      <c r="K321" s="192">
        <f t="shared" si="13"/>
        <v>0</v>
      </c>
      <c r="L321" s="192">
        <f t="shared" si="14"/>
        <v>0</v>
      </c>
    </row>
    <row r="322" spans="1:12" ht="12.75">
      <c r="A322" t="s">
        <v>258</v>
      </c>
      <c r="B322" t="s">
        <v>1028</v>
      </c>
      <c r="C322" t="s">
        <v>1029</v>
      </c>
      <c r="D322">
        <v>0</v>
      </c>
      <c r="E322">
        <v>0</v>
      </c>
      <c r="H322">
        <v>0</v>
      </c>
      <c r="I322">
        <v>0</v>
      </c>
      <c r="J322" s="184">
        <f t="shared" si="15"/>
        <v>0</v>
      </c>
      <c r="K322" s="192">
        <f t="shared" si="13"/>
        <v>0</v>
      </c>
      <c r="L322" s="192">
        <f t="shared" si="14"/>
        <v>0</v>
      </c>
    </row>
    <row r="323" spans="1:12" ht="12.75">
      <c r="A323" t="s">
        <v>258</v>
      </c>
      <c r="B323" t="s">
        <v>1030</v>
      </c>
      <c r="C323" t="s">
        <v>1031</v>
      </c>
      <c r="D323">
        <v>0</v>
      </c>
      <c r="E323">
        <v>0</v>
      </c>
      <c r="H323">
        <v>0</v>
      </c>
      <c r="I323">
        <v>0</v>
      </c>
      <c r="J323" s="184">
        <f t="shared" si="15"/>
        <v>0</v>
      </c>
      <c r="K323" s="192">
        <f t="shared" si="13"/>
        <v>0</v>
      </c>
      <c r="L323" s="192">
        <f t="shared" si="14"/>
        <v>0</v>
      </c>
    </row>
    <row r="324" spans="1:12" ht="12.75">
      <c r="A324" t="s">
        <v>258</v>
      </c>
      <c r="B324" t="s">
        <v>1032</v>
      </c>
      <c r="C324" t="s">
        <v>1033</v>
      </c>
      <c r="D324">
        <v>0</v>
      </c>
      <c r="E324">
        <v>0</v>
      </c>
      <c r="H324">
        <v>0</v>
      </c>
      <c r="I324">
        <v>0</v>
      </c>
      <c r="J324" s="184">
        <f t="shared" si="15"/>
        <v>0</v>
      </c>
      <c r="K324" s="192">
        <f t="shared" si="13"/>
        <v>0</v>
      </c>
      <c r="L324" s="192">
        <f t="shared" si="14"/>
        <v>0</v>
      </c>
    </row>
    <row r="325" spans="1:12" ht="12.75">
      <c r="A325" t="s">
        <v>258</v>
      </c>
      <c r="B325" t="s">
        <v>1034</v>
      </c>
      <c r="C325" t="s">
        <v>1035</v>
      </c>
      <c r="D325">
        <v>0</v>
      </c>
      <c r="E325">
        <v>0</v>
      </c>
      <c r="H325">
        <v>0</v>
      </c>
      <c r="I325">
        <v>0</v>
      </c>
      <c r="J325" s="184">
        <f t="shared" si="15"/>
        <v>0</v>
      </c>
      <c r="K325" s="192">
        <f t="shared" si="13"/>
        <v>0</v>
      </c>
      <c r="L325" s="192">
        <f t="shared" si="14"/>
        <v>0</v>
      </c>
    </row>
    <row r="326" spans="1:12" ht="12.75">
      <c r="A326" t="s">
        <v>258</v>
      </c>
      <c r="B326" t="s">
        <v>1036</v>
      </c>
      <c r="C326" t="s">
        <v>1037</v>
      </c>
      <c r="D326">
        <v>0</v>
      </c>
      <c r="E326">
        <v>0</v>
      </c>
      <c r="H326">
        <v>0</v>
      </c>
      <c r="I326">
        <v>0</v>
      </c>
      <c r="J326" s="184">
        <f t="shared" si="15"/>
        <v>0</v>
      </c>
      <c r="K326" s="192">
        <f t="shared" si="13"/>
        <v>0</v>
      </c>
      <c r="L326" s="192">
        <f t="shared" si="14"/>
        <v>0</v>
      </c>
    </row>
    <row r="327" spans="1:12" ht="12.75">
      <c r="A327" t="s">
        <v>258</v>
      </c>
      <c r="B327" t="s">
        <v>1038</v>
      </c>
      <c r="C327" t="s">
        <v>1039</v>
      </c>
      <c r="D327">
        <v>0</v>
      </c>
      <c r="E327">
        <v>0</v>
      </c>
      <c r="H327">
        <v>0</v>
      </c>
      <c r="I327">
        <v>0</v>
      </c>
      <c r="J327" s="184">
        <f t="shared" si="15"/>
        <v>0</v>
      </c>
      <c r="K327" s="192">
        <f aca="true" t="shared" si="16" ref="K327:K390">IF(J327&gt;0,J327,0)</f>
        <v>0</v>
      </c>
      <c r="L327" s="192">
        <f aca="true" t="shared" si="17" ref="L327:L390">IF(J327&lt;0,-J327,0)</f>
        <v>0</v>
      </c>
    </row>
    <row r="328" spans="1:12" ht="12.75">
      <c r="A328" t="s">
        <v>258</v>
      </c>
      <c r="B328" t="s">
        <v>1040</v>
      </c>
      <c r="C328" t="s">
        <v>1041</v>
      </c>
      <c r="D328">
        <v>0</v>
      </c>
      <c r="E328">
        <v>0</v>
      </c>
      <c r="H328">
        <v>0</v>
      </c>
      <c r="I328">
        <v>0</v>
      </c>
      <c r="J328" s="184">
        <f t="shared" si="15"/>
        <v>0</v>
      </c>
      <c r="K328" s="192">
        <f t="shared" si="16"/>
        <v>0</v>
      </c>
      <c r="L328" s="192">
        <f t="shared" si="17"/>
        <v>0</v>
      </c>
    </row>
    <row r="329" spans="1:12" ht="12.75">
      <c r="A329" t="s">
        <v>258</v>
      </c>
      <c r="B329" t="s">
        <v>1042</v>
      </c>
      <c r="C329" t="s">
        <v>1043</v>
      </c>
      <c r="D329">
        <v>0</v>
      </c>
      <c r="E329">
        <v>0</v>
      </c>
      <c r="H329">
        <v>0</v>
      </c>
      <c r="I329">
        <v>0</v>
      </c>
      <c r="J329" s="184">
        <f t="shared" si="15"/>
        <v>0</v>
      </c>
      <c r="K329" s="192">
        <f t="shared" si="16"/>
        <v>0</v>
      </c>
      <c r="L329" s="192">
        <f t="shared" si="17"/>
        <v>0</v>
      </c>
    </row>
    <row r="330" spans="1:12" ht="12.75">
      <c r="A330" t="s">
        <v>258</v>
      </c>
      <c r="B330" t="s">
        <v>1044</v>
      </c>
      <c r="C330" t="s">
        <v>1045</v>
      </c>
      <c r="D330">
        <v>0</v>
      </c>
      <c r="E330">
        <v>0</v>
      </c>
      <c r="H330">
        <v>0</v>
      </c>
      <c r="I330">
        <v>0</v>
      </c>
      <c r="J330" s="184">
        <f t="shared" si="15"/>
        <v>0</v>
      </c>
      <c r="K330" s="192">
        <f t="shared" si="16"/>
        <v>0</v>
      </c>
      <c r="L330" s="192">
        <f t="shared" si="17"/>
        <v>0</v>
      </c>
    </row>
    <row r="331" spans="1:12" ht="12.75">
      <c r="A331" t="s">
        <v>258</v>
      </c>
      <c r="B331" t="s">
        <v>1046</v>
      </c>
      <c r="C331" t="s">
        <v>1047</v>
      </c>
      <c r="D331">
        <v>0</v>
      </c>
      <c r="E331">
        <v>0</v>
      </c>
      <c r="H331">
        <v>0</v>
      </c>
      <c r="I331">
        <v>0</v>
      </c>
      <c r="J331" s="184">
        <f aca="true" t="shared" si="18" ref="J331:J394">SUM(H331,-I331)</f>
        <v>0</v>
      </c>
      <c r="K331" s="192">
        <f t="shared" si="16"/>
        <v>0</v>
      </c>
      <c r="L331" s="192">
        <f t="shared" si="17"/>
        <v>0</v>
      </c>
    </row>
    <row r="332" spans="1:12" ht="12.75">
      <c r="A332" t="s">
        <v>258</v>
      </c>
      <c r="B332" t="s">
        <v>1048</v>
      </c>
      <c r="C332" t="s">
        <v>1049</v>
      </c>
      <c r="D332">
        <v>0</v>
      </c>
      <c r="E332">
        <v>0</v>
      </c>
      <c r="H332">
        <v>0</v>
      </c>
      <c r="I332">
        <v>0</v>
      </c>
      <c r="J332" s="184">
        <f t="shared" si="18"/>
        <v>0</v>
      </c>
      <c r="K332" s="192">
        <f t="shared" si="16"/>
        <v>0</v>
      </c>
      <c r="L332" s="192">
        <f t="shared" si="17"/>
        <v>0</v>
      </c>
    </row>
    <row r="333" spans="1:12" ht="12.75">
      <c r="A333" t="s">
        <v>258</v>
      </c>
      <c r="B333" t="s">
        <v>1050</v>
      </c>
      <c r="C333" t="s">
        <v>1051</v>
      </c>
      <c r="D333">
        <v>0</v>
      </c>
      <c r="E333">
        <v>0</v>
      </c>
      <c r="H333">
        <v>0</v>
      </c>
      <c r="I333">
        <v>0</v>
      </c>
      <c r="J333" s="184">
        <f t="shared" si="18"/>
        <v>0</v>
      </c>
      <c r="K333" s="192">
        <f t="shared" si="16"/>
        <v>0</v>
      </c>
      <c r="L333" s="192">
        <f t="shared" si="17"/>
        <v>0</v>
      </c>
    </row>
    <row r="334" spans="1:12" ht="12.75">
      <c r="A334" t="s">
        <v>258</v>
      </c>
      <c r="B334" t="s">
        <v>1052</v>
      </c>
      <c r="C334" t="s">
        <v>1053</v>
      </c>
      <c r="D334">
        <v>0</v>
      </c>
      <c r="E334">
        <v>0</v>
      </c>
      <c r="H334">
        <v>0</v>
      </c>
      <c r="I334">
        <v>0</v>
      </c>
      <c r="J334" s="184">
        <f t="shared" si="18"/>
        <v>0</v>
      </c>
      <c r="K334" s="192">
        <f t="shared" si="16"/>
        <v>0</v>
      </c>
      <c r="L334" s="192">
        <f t="shared" si="17"/>
        <v>0</v>
      </c>
    </row>
    <row r="335" spans="1:12" ht="12.75">
      <c r="A335" t="s">
        <v>258</v>
      </c>
      <c r="B335" t="s">
        <v>1054</v>
      </c>
      <c r="C335" t="s">
        <v>1055</v>
      </c>
      <c r="D335">
        <v>0</v>
      </c>
      <c r="E335">
        <v>0</v>
      </c>
      <c r="H335">
        <v>0</v>
      </c>
      <c r="I335">
        <v>0</v>
      </c>
      <c r="J335" s="184">
        <f t="shared" si="18"/>
        <v>0</v>
      </c>
      <c r="K335" s="192">
        <f t="shared" si="16"/>
        <v>0</v>
      </c>
      <c r="L335" s="192">
        <f t="shared" si="17"/>
        <v>0</v>
      </c>
    </row>
    <row r="336" spans="1:12" ht="12.75">
      <c r="A336" t="s">
        <v>258</v>
      </c>
      <c r="B336" t="s">
        <v>1056</v>
      </c>
      <c r="C336" t="s">
        <v>1057</v>
      </c>
      <c r="D336">
        <v>0</v>
      </c>
      <c r="E336">
        <v>0</v>
      </c>
      <c r="H336">
        <v>0</v>
      </c>
      <c r="I336">
        <v>0</v>
      </c>
      <c r="J336" s="184">
        <f t="shared" si="18"/>
        <v>0</v>
      </c>
      <c r="K336" s="192">
        <f t="shared" si="16"/>
        <v>0</v>
      </c>
      <c r="L336" s="192">
        <f t="shared" si="17"/>
        <v>0</v>
      </c>
    </row>
    <row r="337" spans="1:12" ht="12.75">
      <c r="A337" t="s">
        <v>258</v>
      </c>
      <c r="B337" t="s">
        <v>1058</v>
      </c>
      <c r="C337" t="s">
        <v>1059</v>
      </c>
      <c r="D337">
        <v>0</v>
      </c>
      <c r="E337">
        <v>0</v>
      </c>
      <c r="H337">
        <v>0</v>
      </c>
      <c r="I337">
        <v>0</v>
      </c>
      <c r="J337" s="184">
        <f t="shared" si="18"/>
        <v>0</v>
      </c>
      <c r="K337" s="192">
        <f t="shared" si="16"/>
        <v>0</v>
      </c>
      <c r="L337" s="192">
        <f t="shared" si="17"/>
        <v>0</v>
      </c>
    </row>
    <row r="338" spans="1:12" ht="12.75">
      <c r="A338" t="s">
        <v>258</v>
      </c>
      <c r="B338" t="s">
        <v>1060</v>
      </c>
      <c r="C338" t="s">
        <v>1061</v>
      </c>
      <c r="D338">
        <v>0</v>
      </c>
      <c r="E338">
        <v>0</v>
      </c>
      <c r="H338">
        <v>0</v>
      </c>
      <c r="I338">
        <v>0</v>
      </c>
      <c r="J338" s="184">
        <f t="shared" si="18"/>
        <v>0</v>
      </c>
      <c r="K338" s="192">
        <f t="shared" si="16"/>
        <v>0</v>
      </c>
      <c r="L338" s="192">
        <f t="shared" si="17"/>
        <v>0</v>
      </c>
    </row>
    <row r="339" spans="1:12" ht="12.75">
      <c r="A339" t="s">
        <v>258</v>
      </c>
      <c r="B339" t="s">
        <v>1062</v>
      </c>
      <c r="C339" t="s">
        <v>1063</v>
      </c>
      <c r="D339">
        <v>0</v>
      </c>
      <c r="E339">
        <v>1476</v>
      </c>
      <c r="H339">
        <v>0</v>
      </c>
      <c r="I339">
        <v>1476</v>
      </c>
      <c r="J339" s="184">
        <f t="shared" si="18"/>
        <v>-1476</v>
      </c>
      <c r="K339" s="192">
        <f t="shared" si="16"/>
        <v>0</v>
      </c>
      <c r="L339" s="192">
        <f t="shared" si="17"/>
        <v>1476</v>
      </c>
    </row>
    <row r="340" spans="1:12" ht="12.75">
      <c r="A340" t="s">
        <v>258</v>
      </c>
      <c r="B340" t="s">
        <v>1064</v>
      </c>
      <c r="C340" t="s">
        <v>1065</v>
      </c>
      <c r="D340">
        <v>0</v>
      </c>
      <c r="E340">
        <v>0</v>
      </c>
      <c r="H340">
        <v>0</v>
      </c>
      <c r="I340">
        <v>0</v>
      </c>
      <c r="J340" s="184">
        <f t="shared" si="18"/>
        <v>0</v>
      </c>
      <c r="K340" s="192">
        <f t="shared" si="16"/>
        <v>0</v>
      </c>
      <c r="L340" s="192">
        <f t="shared" si="17"/>
        <v>0</v>
      </c>
    </row>
    <row r="341" spans="1:12" ht="12.75">
      <c r="A341" t="s">
        <v>258</v>
      </c>
      <c r="B341" t="s">
        <v>1066</v>
      </c>
      <c r="C341" t="s">
        <v>1067</v>
      </c>
      <c r="D341">
        <v>0</v>
      </c>
      <c r="E341">
        <v>0</v>
      </c>
      <c r="H341">
        <v>0</v>
      </c>
      <c r="I341">
        <v>0</v>
      </c>
      <c r="J341" s="184">
        <f t="shared" si="18"/>
        <v>0</v>
      </c>
      <c r="K341" s="192">
        <f t="shared" si="16"/>
        <v>0</v>
      </c>
      <c r="L341" s="192">
        <f t="shared" si="17"/>
        <v>0</v>
      </c>
    </row>
    <row r="342" spans="1:12" ht="12.75">
      <c r="A342" t="s">
        <v>258</v>
      </c>
      <c r="B342" t="s">
        <v>1068</v>
      </c>
      <c r="C342" t="s">
        <v>1069</v>
      </c>
      <c r="D342">
        <v>0</v>
      </c>
      <c r="E342">
        <v>0</v>
      </c>
      <c r="H342">
        <v>0</v>
      </c>
      <c r="I342">
        <v>0</v>
      </c>
      <c r="J342" s="184">
        <f t="shared" si="18"/>
        <v>0</v>
      </c>
      <c r="K342" s="192">
        <f t="shared" si="16"/>
        <v>0</v>
      </c>
      <c r="L342" s="192">
        <f t="shared" si="17"/>
        <v>0</v>
      </c>
    </row>
    <row r="343" spans="1:12" ht="12.75">
      <c r="A343" t="s">
        <v>258</v>
      </c>
      <c r="B343" t="s">
        <v>1070</v>
      </c>
      <c r="C343" t="s">
        <v>1071</v>
      </c>
      <c r="D343">
        <v>0</v>
      </c>
      <c r="E343">
        <v>0</v>
      </c>
      <c r="F343">
        <v>399.75</v>
      </c>
      <c r="G343">
        <v>399.75</v>
      </c>
      <c r="H343">
        <v>399.75</v>
      </c>
      <c r="I343">
        <v>399.75</v>
      </c>
      <c r="J343" s="184">
        <f t="shared" si="18"/>
        <v>0</v>
      </c>
      <c r="K343" s="192">
        <f t="shared" si="16"/>
        <v>0</v>
      </c>
      <c r="L343" s="192">
        <f t="shared" si="17"/>
        <v>0</v>
      </c>
    </row>
    <row r="344" spans="1:12" ht="12.75">
      <c r="A344" t="s">
        <v>258</v>
      </c>
      <c r="B344" t="s">
        <v>1072</v>
      </c>
      <c r="C344" t="s">
        <v>1073</v>
      </c>
      <c r="D344">
        <v>0</v>
      </c>
      <c r="E344">
        <v>0</v>
      </c>
      <c r="H344">
        <v>0</v>
      </c>
      <c r="I344">
        <v>0</v>
      </c>
      <c r="J344" s="184">
        <f t="shared" si="18"/>
        <v>0</v>
      </c>
      <c r="K344" s="192">
        <f t="shared" si="16"/>
        <v>0</v>
      </c>
      <c r="L344" s="192">
        <f t="shared" si="17"/>
        <v>0</v>
      </c>
    </row>
    <row r="345" spans="1:12" ht="12.75">
      <c r="A345" t="s">
        <v>258</v>
      </c>
      <c r="B345" t="s">
        <v>1074</v>
      </c>
      <c r="C345" t="s">
        <v>1075</v>
      </c>
      <c r="D345">
        <v>0</v>
      </c>
      <c r="E345">
        <v>0</v>
      </c>
      <c r="H345">
        <v>0</v>
      </c>
      <c r="I345">
        <v>0</v>
      </c>
      <c r="J345" s="184">
        <f t="shared" si="18"/>
        <v>0</v>
      </c>
      <c r="K345" s="192">
        <f t="shared" si="16"/>
        <v>0</v>
      </c>
      <c r="L345" s="192">
        <f t="shared" si="17"/>
        <v>0</v>
      </c>
    </row>
    <row r="346" spans="1:12" ht="12.75">
      <c r="A346" t="s">
        <v>258</v>
      </c>
      <c r="B346" t="s">
        <v>1076</v>
      </c>
      <c r="C346" t="s">
        <v>1077</v>
      </c>
      <c r="D346">
        <v>0</v>
      </c>
      <c r="E346">
        <v>0</v>
      </c>
      <c r="F346">
        <v>1199.25</v>
      </c>
      <c r="G346">
        <v>1199.25</v>
      </c>
      <c r="H346">
        <v>1199.25</v>
      </c>
      <c r="I346">
        <v>1199.25</v>
      </c>
      <c r="J346" s="184">
        <f t="shared" si="18"/>
        <v>0</v>
      </c>
      <c r="K346" s="192">
        <f t="shared" si="16"/>
        <v>0</v>
      </c>
      <c r="L346" s="192">
        <f t="shared" si="17"/>
        <v>0</v>
      </c>
    </row>
    <row r="347" spans="1:12" ht="12.75">
      <c r="A347" t="s">
        <v>258</v>
      </c>
      <c r="B347" t="s">
        <v>1078</v>
      </c>
      <c r="C347" t="s">
        <v>1079</v>
      </c>
      <c r="D347">
        <v>0</v>
      </c>
      <c r="E347">
        <v>0</v>
      </c>
      <c r="H347">
        <v>0</v>
      </c>
      <c r="I347">
        <v>0</v>
      </c>
      <c r="J347" s="184">
        <f t="shared" si="18"/>
        <v>0</v>
      </c>
      <c r="K347" s="192">
        <f t="shared" si="16"/>
        <v>0</v>
      </c>
      <c r="L347" s="192">
        <f t="shared" si="17"/>
        <v>0</v>
      </c>
    </row>
    <row r="348" spans="1:12" ht="12.75">
      <c r="A348" t="s">
        <v>258</v>
      </c>
      <c r="B348" t="s">
        <v>1080</v>
      </c>
      <c r="C348" t="s">
        <v>1081</v>
      </c>
      <c r="D348">
        <v>0</v>
      </c>
      <c r="E348">
        <v>0</v>
      </c>
      <c r="H348">
        <v>0</v>
      </c>
      <c r="I348">
        <v>0</v>
      </c>
      <c r="J348" s="184">
        <f t="shared" si="18"/>
        <v>0</v>
      </c>
      <c r="K348" s="192">
        <f t="shared" si="16"/>
        <v>0</v>
      </c>
      <c r="L348" s="192">
        <f t="shared" si="17"/>
        <v>0</v>
      </c>
    </row>
    <row r="349" spans="1:12" ht="12.75">
      <c r="A349" t="s">
        <v>258</v>
      </c>
      <c r="B349" t="s">
        <v>1082</v>
      </c>
      <c r="C349" t="s">
        <v>1083</v>
      </c>
      <c r="D349">
        <v>0</v>
      </c>
      <c r="E349">
        <v>0</v>
      </c>
      <c r="F349">
        <v>399.75</v>
      </c>
      <c r="G349">
        <v>399.75</v>
      </c>
      <c r="H349">
        <v>399.75</v>
      </c>
      <c r="I349">
        <v>399.75</v>
      </c>
      <c r="J349" s="184">
        <f t="shared" si="18"/>
        <v>0</v>
      </c>
      <c r="K349" s="192">
        <f t="shared" si="16"/>
        <v>0</v>
      </c>
      <c r="L349" s="192">
        <f t="shared" si="17"/>
        <v>0</v>
      </c>
    </row>
    <row r="350" spans="1:12" ht="12.75">
      <c r="A350" t="s">
        <v>258</v>
      </c>
      <c r="B350" t="s">
        <v>1084</v>
      </c>
      <c r="C350" t="s">
        <v>1085</v>
      </c>
      <c r="D350">
        <v>0</v>
      </c>
      <c r="E350">
        <v>0</v>
      </c>
      <c r="H350">
        <v>0</v>
      </c>
      <c r="I350">
        <v>0</v>
      </c>
      <c r="J350" s="184">
        <f t="shared" si="18"/>
        <v>0</v>
      </c>
      <c r="K350" s="192">
        <f t="shared" si="16"/>
        <v>0</v>
      </c>
      <c r="L350" s="192">
        <f t="shared" si="17"/>
        <v>0</v>
      </c>
    </row>
    <row r="351" spans="1:12" ht="12.75">
      <c r="A351" t="s">
        <v>258</v>
      </c>
      <c r="B351" t="s">
        <v>1086</v>
      </c>
      <c r="C351" t="s">
        <v>1087</v>
      </c>
      <c r="D351">
        <v>0</v>
      </c>
      <c r="E351">
        <v>0</v>
      </c>
      <c r="F351">
        <v>799.5</v>
      </c>
      <c r="G351">
        <v>799.5</v>
      </c>
      <c r="H351">
        <v>799.5</v>
      </c>
      <c r="I351">
        <v>799.5</v>
      </c>
      <c r="J351" s="184">
        <f t="shared" si="18"/>
        <v>0</v>
      </c>
      <c r="K351" s="192">
        <f t="shared" si="16"/>
        <v>0</v>
      </c>
      <c r="L351" s="192">
        <f t="shared" si="17"/>
        <v>0</v>
      </c>
    </row>
    <row r="352" spans="1:12" ht="12.75">
      <c r="A352" t="s">
        <v>258</v>
      </c>
      <c r="B352" t="s">
        <v>1088</v>
      </c>
      <c r="C352" t="s">
        <v>1089</v>
      </c>
      <c r="D352">
        <v>0</v>
      </c>
      <c r="E352">
        <v>0</v>
      </c>
      <c r="H352">
        <v>0</v>
      </c>
      <c r="I352">
        <v>0</v>
      </c>
      <c r="J352" s="184">
        <f t="shared" si="18"/>
        <v>0</v>
      </c>
      <c r="K352" s="192">
        <f t="shared" si="16"/>
        <v>0</v>
      </c>
      <c r="L352" s="192">
        <f t="shared" si="17"/>
        <v>0</v>
      </c>
    </row>
    <row r="353" spans="1:12" ht="12.75">
      <c r="A353" t="s">
        <v>258</v>
      </c>
      <c r="B353" t="s">
        <v>1090</v>
      </c>
      <c r="C353" t="s">
        <v>1091</v>
      </c>
      <c r="D353">
        <v>0</v>
      </c>
      <c r="E353">
        <v>0</v>
      </c>
      <c r="F353">
        <v>399.75</v>
      </c>
      <c r="G353">
        <v>399.75</v>
      </c>
      <c r="H353">
        <v>399.75</v>
      </c>
      <c r="I353">
        <v>399.75</v>
      </c>
      <c r="J353" s="184">
        <f t="shared" si="18"/>
        <v>0</v>
      </c>
      <c r="K353" s="192">
        <f t="shared" si="16"/>
        <v>0</v>
      </c>
      <c r="L353" s="192">
        <f t="shared" si="17"/>
        <v>0</v>
      </c>
    </row>
    <row r="354" spans="1:12" ht="12.75">
      <c r="A354" t="s">
        <v>258</v>
      </c>
      <c r="B354" t="s">
        <v>1092</v>
      </c>
      <c r="C354" t="s">
        <v>1093</v>
      </c>
      <c r="D354">
        <v>0</v>
      </c>
      <c r="E354">
        <v>0</v>
      </c>
      <c r="H354">
        <v>0</v>
      </c>
      <c r="I354">
        <v>0</v>
      </c>
      <c r="J354" s="184">
        <f t="shared" si="18"/>
        <v>0</v>
      </c>
      <c r="K354" s="192">
        <f t="shared" si="16"/>
        <v>0</v>
      </c>
      <c r="L354" s="192">
        <f t="shared" si="17"/>
        <v>0</v>
      </c>
    </row>
    <row r="355" spans="1:12" ht="12.75">
      <c r="A355" t="s">
        <v>258</v>
      </c>
      <c r="B355" t="s">
        <v>1094</v>
      </c>
      <c r="C355" t="s">
        <v>1095</v>
      </c>
      <c r="D355">
        <v>0</v>
      </c>
      <c r="E355">
        <v>0</v>
      </c>
      <c r="F355">
        <v>1599</v>
      </c>
      <c r="G355">
        <v>1599</v>
      </c>
      <c r="H355">
        <v>1599</v>
      </c>
      <c r="I355">
        <v>1599</v>
      </c>
      <c r="J355" s="184">
        <f t="shared" si="18"/>
        <v>0</v>
      </c>
      <c r="K355" s="192">
        <f t="shared" si="16"/>
        <v>0</v>
      </c>
      <c r="L355" s="192">
        <f t="shared" si="17"/>
        <v>0</v>
      </c>
    </row>
    <row r="356" spans="1:12" ht="12.75">
      <c r="A356" t="s">
        <v>258</v>
      </c>
      <c r="B356" t="s">
        <v>1096</v>
      </c>
      <c r="C356" t="s">
        <v>1097</v>
      </c>
      <c r="D356">
        <v>0</v>
      </c>
      <c r="E356">
        <v>0</v>
      </c>
      <c r="H356">
        <v>0</v>
      </c>
      <c r="I356">
        <v>0</v>
      </c>
      <c r="J356" s="184">
        <f t="shared" si="18"/>
        <v>0</v>
      </c>
      <c r="K356" s="192">
        <f t="shared" si="16"/>
        <v>0</v>
      </c>
      <c r="L356" s="192">
        <f t="shared" si="17"/>
        <v>0</v>
      </c>
    </row>
    <row r="357" spans="1:12" ht="12.75">
      <c r="A357" t="s">
        <v>258</v>
      </c>
      <c r="B357" t="s">
        <v>1098</v>
      </c>
      <c r="C357" t="s">
        <v>1099</v>
      </c>
      <c r="D357">
        <v>0</v>
      </c>
      <c r="E357">
        <v>0</v>
      </c>
      <c r="H357">
        <v>0</v>
      </c>
      <c r="I357">
        <v>0</v>
      </c>
      <c r="J357" s="184">
        <f t="shared" si="18"/>
        <v>0</v>
      </c>
      <c r="K357" s="192">
        <f t="shared" si="16"/>
        <v>0</v>
      </c>
      <c r="L357" s="192">
        <f t="shared" si="17"/>
        <v>0</v>
      </c>
    </row>
    <row r="358" spans="1:12" ht="12.75">
      <c r="A358" t="s">
        <v>258</v>
      </c>
      <c r="B358" t="s">
        <v>1100</v>
      </c>
      <c r="C358" t="s">
        <v>1101</v>
      </c>
      <c r="D358">
        <v>0</v>
      </c>
      <c r="E358">
        <v>0</v>
      </c>
      <c r="H358">
        <v>0</v>
      </c>
      <c r="I358">
        <v>0</v>
      </c>
      <c r="J358" s="184">
        <f t="shared" si="18"/>
        <v>0</v>
      </c>
      <c r="K358" s="192">
        <f t="shared" si="16"/>
        <v>0</v>
      </c>
      <c r="L358" s="192">
        <f t="shared" si="17"/>
        <v>0</v>
      </c>
    </row>
    <row r="359" spans="1:12" ht="12.75">
      <c r="A359" t="s">
        <v>258</v>
      </c>
      <c r="B359" t="s">
        <v>1102</v>
      </c>
      <c r="C359" t="s">
        <v>1103</v>
      </c>
      <c r="D359">
        <v>0</v>
      </c>
      <c r="E359">
        <v>0</v>
      </c>
      <c r="H359">
        <v>0</v>
      </c>
      <c r="I359">
        <v>0</v>
      </c>
      <c r="J359" s="184">
        <f t="shared" si="18"/>
        <v>0</v>
      </c>
      <c r="K359" s="192">
        <f t="shared" si="16"/>
        <v>0</v>
      </c>
      <c r="L359" s="192">
        <f t="shared" si="17"/>
        <v>0</v>
      </c>
    </row>
    <row r="360" spans="1:12" ht="12.75">
      <c r="A360" t="s">
        <v>258</v>
      </c>
      <c r="B360" t="s">
        <v>1104</v>
      </c>
      <c r="C360" t="s">
        <v>1105</v>
      </c>
      <c r="D360">
        <v>0</v>
      </c>
      <c r="E360">
        <v>0</v>
      </c>
      <c r="H360">
        <v>0</v>
      </c>
      <c r="I360">
        <v>0</v>
      </c>
      <c r="J360" s="184">
        <f t="shared" si="18"/>
        <v>0</v>
      </c>
      <c r="K360" s="192">
        <f t="shared" si="16"/>
        <v>0</v>
      </c>
      <c r="L360" s="192">
        <f t="shared" si="17"/>
        <v>0</v>
      </c>
    </row>
    <row r="361" spans="1:12" ht="12.75">
      <c r="A361" t="s">
        <v>258</v>
      </c>
      <c r="B361" t="s">
        <v>1106</v>
      </c>
      <c r="C361" t="s">
        <v>1107</v>
      </c>
      <c r="D361">
        <v>984</v>
      </c>
      <c r="E361">
        <v>0</v>
      </c>
      <c r="H361">
        <v>984</v>
      </c>
      <c r="I361">
        <v>0</v>
      </c>
      <c r="J361" s="184">
        <f t="shared" si="18"/>
        <v>984</v>
      </c>
      <c r="K361" s="192">
        <f t="shared" si="16"/>
        <v>984</v>
      </c>
      <c r="L361" s="192">
        <f t="shared" si="17"/>
        <v>0</v>
      </c>
    </row>
    <row r="362" spans="1:12" ht="12.75">
      <c r="A362" t="s">
        <v>258</v>
      </c>
      <c r="B362" t="s">
        <v>1108</v>
      </c>
      <c r="C362" t="s">
        <v>1109</v>
      </c>
      <c r="D362">
        <v>0</v>
      </c>
      <c r="E362">
        <v>0</v>
      </c>
      <c r="F362">
        <v>799.5</v>
      </c>
      <c r="G362">
        <v>799.5</v>
      </c>
      <c r="H362">
        <v>799.5</v>
      </c>
      <c r="I362">
        <v>799.5</v>
      </c>
      <c r="J362" s="184">
        <f t="shared" si="18"/>
        <v>0</v>
      </c>
      <c r="K362" s="192">
        <f t="shared" si="16"/>
        <v>0</v>
      </c>
      <c r="L362" s="192">
        <f t="shared" si="17"/>
        <v>0</v>
      </c>
    </row>
    <row r="363" spans="1:12" ht="12.75">
      <c r="A363" t="s">
        <v>258</v>
      </c>
      <c r="B363" t="s">
        <v>1110</v>
      </c>
      <c r="C363" t="s">
        <v>1111</v>
      </c>
      <c r="D363">
        <v>0</v>
      </c>
      <c r="E363">
        <v>0</v>
      </c>
      <c r="H363">
        <v>0</v>
      </c>
      <c r="I363">
        <v>0</v>
      </c>
      <c r="J363" s="184">
        <f t="shared" si="18"/>
        <v>0</v>
      </c>
      <c r="K363" s="192">
        <f t="shared" si="16"/>
        <v>0</v>
      </c>
      <c r="L363" s="192">
        <f t="shared" si="17"/>
        <v>0</v>
      </c>
    </row>
    <row r="364" spans="1:12" ht="12.75">
      <c r="A364" t="s">
        <v>258</v>
      </c>
      <c r="B364" t="s">
        <v>1112</v>
      </c>
      <c r="C364" t="s">
        <v>1113</v>
      </c>
      <c r="D364">
        <v>0</v>
      </c>
      <c r="E364">
        <v>0</v>
      </c>
      <c r="F364">
        <v>399.75</v>
      </c>
      <c r="G364">
        <v>399.75</v>
      </c>
      <c r="H364">
        <v>399.75</v>
      </c>
      <c r="I364">
        <v>399.75</v>
      </c>
      <c r="J364" s="184">
        <f t="shared" si="18"/>
        <v>0</v>
      </c>
      <c r="K364" s="192">
        <f t="shared" si="16"/>
        <v>0</v>
      </c>
      <c r="L364" s="192">
        <f t="shared" si="17"/>
        <v>0</v>
      </c>
    </row>
    <row r="365" spans="1:12" ht="12.75">
      <c r="A365" t="s">
        <v>258</v>
      </c>
      <c r="B365" t="s">
        <v>1114</v>
      </c>
      <c r="C365" t="s">
        <v>1115</v>
      </c>
      <c r="D365">
        <v>0</v>
      </c>
      <c r="E365">
        <v>0</v>
      </c>
      <c r="F365">
        <v>799.5</v>
      </c>
      <c r="G365">
        <v>799.5</v>
      </c>
      <c r="H365">
        <v>799.5</v>
      </c>
      <c r="I365">
        <v>799.5</v>
      </c>
      <c r="J365" s="184">
        <f t="shared" si="18"/>
        <v>0</v>
      </c>
      <c r="K365" s="192">
        <f t="shared" si="16"/>
        <v>0</v>
      </c>
      <c r="L365" s="192">
        <f t="shared" si="17"/>
        <v>0</v>
      </c>
    </row>
    <row r="366" spans="1:12" ht="12.75">
      <c r="A366" t="s">
        <v>258</v>
      </c>
      <c r="B366" t="s">
        <v>1116</v>
      </c>
      <c r="C366" t="s">
        <v>1117</v>
      </c>
      <c r="D366">
        <v>0</v>
      </c>
      <c r="E366">
        <v>0</v>
      </c>
      <c r="H366">
        <v>0</v>
      </c>
      <c r="I366">
        <v>0</v>
      </c>
      <c r="J366" s="184">
        <f t="shared" si="18"/>
        <v>0</v>
      </c>
      <c r="K366" s="192">
        <f t="shared" si="16"/>
        <v>0</v>
      </c>
      <c r="L366" s="192">
        <f t="shared" si="17"/>
        <v>0</v>
      </c>
    </row>
    <row r="367" spans="1:12" ht="12.75">
      <c r="A367" t="s">
        <v>258</v>
      </c>
      <c r="B367" t="s">
        <v>1118</v>
      </c>
      <c r="C367" t="s">
        <v>1119</v>
      </c>
      <c r="D367">
        <v>0</v>
      </c>
      <c r="E367">
        <v>984</v>
      </c>
      <c r="H367">
        <v>0</v>
      </c>
      <c r="I367">
        <v>984</v>
      </c>
      <c r="J367" s="184">
        <f t="shared" si="18"/>
        <v>-984</v>
      </c>
      <c r="K367" s="192">
        <f t="shared" si="16"/>
        <v>0</v>
      </c>
      <c r="L367" s="192">
        <f t="shared" si="17"/>
        <v>984</v>
      </c>
    </row>
    <row r="368" spans="1:12" ht="12.75">
      <c r="A368" t="s">
        <v>258</v>
      </c>
      <c r="B368" t="s">
        <v>1120</v>
      </c>
      <c r="C368" t="s">
        <v>1121</v>
      </c>
      <c r="D368">
        <v>0</v>
      </c>
      <c r="E368">
        <v>0</v>
      </c>
      <c r="H368">
        <v>0</v>
      </c>
      <c r="I368">
        <v>0</v>
      </c>
      <c r="J368" s="184">
        <f t="shared" si="18"/>
        <v>0</v>
      </c>
      <c r="K368" s="192">
        <f t="shared" si="16"/>
        <v>0</v>
      </c>
      <c r="L368" s="192">
        <f t="shared" si="17"/>
        <v>0</v>
      </c>
    </row>
    <row r="369" spans="1:12" ht="12.75">
      <c r="A369" t="s">
        <v>258</v>
      </c>
      <c r="B369" t="s">
        <v>1122</v>
      </c>
      <c r="C369" t="s">
        <v>1123</v>
      </c>
      <c r="D369">
        <v>0</v>
      </c>
      <c r="E369">
        <v>0</v>
      </c>
      <c r="F369">
        <v>799.5</v>
      </c>
      <c r="G369">
        <v>799.5</v>
      </c>
      <c r="H369">
        <v>799.5</v>
      </c>
      <c r="I369">
        <v>799.5</v>
      </c>
      <c r="J369" s="184">
        <f t="shared" si="18"/>
        <v>0</v>
      </c>
      <c r="K369" s="192">
        <f t="shared" si="16"/>
        <v>0</v>
      </c>
      <c r="L369" s="192">
        <f t="shared" si="17"/>
        <v>0</v>
      </c>
    </row>
    <row r="370" spans="1:12" ht="12.75">
      <c r="A370" t="s">
        <v>258</v>
      </c>
      <c r="B370" t="s">
        <v>1124</v>
      </c>
      <c r="C370" t="s">
        <v>1125</v>
      </c>
      <c r="D370">
        <v>0</v>
      </c>
      <c r="E370">
        <v>0</v>
      </c>
      <c r="H370">
        <v>0</v>
      </c>
      <c r="I370">
        <v>0</v>
      </c>
      <c r="J370" s="184">
        <f t="shared" si="18"/>
        <v>0</v>
      </c>
      <c r="K370" s="192">
        <f t="shared" si="16"/>
        <v>0</v>
      </c>
      <c r="L370" s="192">
        <f t="shared" si="17"/>
        <v>0</v>
      </c>
    </row>
    <row r="371" spans="1:12" ht="12.75">
      <c r="A371" t="s">
        <v>258</v>
      </c>
      <c r="B371" t="s">
        <v>1126</v>
      </c>
      <c r="C371" t="s">
        <v>571</v>
      </c>
      <c r="D371">
        <v>46125</v>
      </c>
      <c r="E371">
        <v>0</v>
      </c>
      <c r="H371">
        <v>46125</v>
      </c>
      <c r="I371">
        <v>0</v>
      </c>
      <c r="J371" s="184">
        <f t="shared" si="18"/>
        <v>46125</v>
      </c>
      <c r="K371" s="192">
        <f t="shared" si="16"/>
        <v>46125</v>
      </c>
      <c r="L371" s="192">
        <f t="shared" si="17"/>
        <v>0</v>
      </c>
    </row>
    <row r="372" spans="1:12" ht="12.75">
      <c r="A372" t="s">
        <v>258</v>
      </c>
      <c r="B372" t="s">
        <v>1127</v>
      </c>
      <c r="C372" t="s">
        <v>1128</v>
      </c>
      <c r="D372">
        <v>984</v>
      </c>
      <c r="E372">
        <v>0</v>
      </c>
      <c r="H372">
        <v>984</v>
      </c>
      <c r="I372">
        <v>0</v>
      </c>
      <c r="J372" s="184">
        <f t="shared" si="18"/>
        <v>984</v>
      </c>
      <c r="K372" s="192">
        <f t="shared" si="16"/>
        <v>984</v>
      </c>
      <c r="L372" s="192">
        <f t="shared" si="17"/>
        <v>0</v>
      </c>
    </row>
    <row r="373" spans="1:12" ht="12.75">
      <c r="A373" t="s">
        <v>258</v>
      </c>
      <c r="B373" t="s">
        <v>1129</v>
      </c>
      <c r="C373" t="s">
        <v>1130</v>
      </c>
      <c r="D373">
        <v>1476</v>
      </c>
      <c r="E373">
        <v>0</v>
      </c>
      <c r="H373">
        <v>1476</v>
      </c>
      <c r="I373">
        <v>0</v>
      </c>
      <c r="J373" s="184">
        <f t="shared" si="18"/>
        <v>1476</v>
      </c>
      <c r="K373" s="192">
        <f t="shared" si="16"/>
        <v>1476</v>
      </c>
      <c r="L373" s="192">
        <f t="shared" si="17"/>
        <v>0</v>
      </c>
    </row>
    <row r="374" spans="1:12" ht="12.75">
      <c r="A374" t="s">
        <v>258</v>
      </c>
      <c r="B374" t="s">
        <v>1131</v>
      </c>
      <c r="C374" t="s">
        <v>787</v>
      </c>
      <c r="D374">
        <v>1476</v>
      </c>
      <c r="E374">
        <v>0</v>
      </c>
      <c r="H374">
        <v>1476</v>
      </c>
      <c r="I374">
        <v>0</v>
      </c>
      <c r="J374" s="184">
        <f t="shared" si="18"/>
        <v>1476</v>
      </c>
      <c r="K374" s="192">
        <f t="shared" si="16"/>
        <v>1476</v>
      </c>
      <c r="L374" s="192">
        <f t="shared" si="17"/>
        <v>0</v>
      </c>
    </row>
    <row r="375" spans="1:12" ht="12.75">
      <c r="A375" t="s">
        <v>258</v>
      </c>
      <c r="B375" t="s">
        <v>1132</v>
      </c>
      <c r="C375" t="s">
        <v>1133</v>
      </c>
      <c r="D375">
        <v>984</v>
      </c>
      <c r="E375">
        <v>0</v>
      </c>
      <c r="H375">
        <v>984</v>
      </c>
      <c r="I375">
        <v>0</v>
      </c>
      <c r="J375" s="184">
        <f t="shared" si="18"/>
        <v>984</v>
      </c>
      <c r="K375" s="192">
        <f t="shared" si="16"/>
        <v>984</v>
      </c>
      <c r="L375" s="192">
        <f t="shared" si="17"/>
        <v>0</v>
      </c>
    </row>
    <row r="376" spans="1:12" ht="12.75">
      <c r="A376" t="s">
        <v>258</v>
      </c>
      <c r="B376" t="s">
        <v>1134</v>
      </c>
      <c r="C376" t="s">
        <v>1135</v>
      </c>
      <c r="D376">
        <v>2460</v>
      </c>
      <c r="E376">
        <v>0</v>
      </c>
      <c r="F376">
        <v>399.75</v>
      </c>
      <c r="G376">
        <v>399.75</v>
      </c>
      <c r="H376">
        <v>2859.75</v>
      </c>
      <c r="I376">
        <v>399.75</v>
      </c>
      <c r="J376" s="184">
        <f t="shared" si="18"/>
        <v>2460</v>
      </c>
      <c r="K376" s="192">
        <f t="shared" si="16"/>
        <v>2460</v>
      </c>
      <c r="L376" s="192">
        <f t="shared" si="17"/>
        <v>0</v>
      </c>
    </row>
    <row r="377" spans="1:12" ht="12.75">
      <c r="A377" t="s">
        <v>258</v>
      </c>
      <c r="B377" t="s">
        <v>1136</v>
      </c>
      <c r="C377" t="s">
        <v>1137</v>
      </c>
      <c r="D377">
        <v>984</v>
      </c>
      <c r="E377">
        <v>0</v>
      </c>
      <c r="H377">
        <v>984</v>
      </c>
      <c r="I377">
        <v>0</v>
      </c>
      <c r="J377" s="184">
        <f t="shared" si="18"/>
        <v>984</v>
      </c>
      <c r="K377" s="192">
        <f t="shared" si="16"/>
        <v>984</v>
      </c>
      <c r="L377" s="192">
        <f t="shared" si="17"/>
        <v>0</v>
      </c>
    </row>
    <row r="378" spans="1:12" ht="12.75">
      <c r="A378" t="s">
        <v>258</v>
      </c>
      <c r="B378" t="s">
        <v>1138</v>
      </c>
      <c r="C378" t="s">
        <v>1139</v>
      </c>
      <c r="D378">
        <v>984</v>
      </c>
      <c r="E378">
        <v>0</v>
      </c>
      <c r="H378">
        <v>984</v>
      </c>
      <c r="I378">
        <v>0</v>
      </c>
      <c r="J378" s="184">
        <f t="shared" si="18"/>
        <v>984</v>
      </c>
      <c r="K378" s="192">
        <f t="shared" si="16"/>
        <v>984</v>
      </c>
      <c r="L378" s="192">
        <f t="shared" si="17"/>
        <v>0</v>
      </c>
    </row>
    <row r="379" spans="1:12" ht="12.75">
      <c r="A379" t="s">
        <v>258</v>
      </c>
      <c r="B379" t="s">
        <v>1140</v>
      </c>
      <c r="C379" t="s">
        <v>653</v>
      </c>
      <c r="D379">
        <v>3444</v>
      </c>
      <c r="E379">
        <v>0</v>
      </c>
      <c r="H379">
        <v>3444</v>
      </c>
      <c r="I379">
        <v>0</v>
      </c>
      <c r="J379" s="184">
        <f t="shared" si="18"/>
        <v>3444</v>
      </c>
      <c r="K379" s="192">
        <f t="shared" si="16"/>
        <v>3444</v>
      </c>
      <c r="L379" s="192">
        <f t="shared" si="17"/>
        <v>0</v>
      </c>
    </row>
    <row r="380" spans="1:12" ht="12.75">
      <c r="A380" t="s">
        <v>258</v>
      </c>
      <c r="B380" t="s">
        <v>1141</v>
      </c>
      <c r="C380" t="s">
        <v>1142</v>
      </c>
      <c r="D380">
        <v>1968</v>
      </c>
      <c r="E380">
        <v>0</v>
      </c>
      <c r="H380">
        <v>1968</v>
      </c>
      <c r="I380">
        <v>0</v>
      </c>
      <c r="J380" s="184">
        <f t="shared" si="18"/>
        <v>1968</v>
      </c>
      <c r="K380" s="192">
        <f t="shared" si="16"/>
        <v>1968</v>
      </c>
      <c r="L380" s="192">
        <f t="shared" si="17"/>
        <v>0</v>
      </c>
    </row>
    <row r="381" spans="1:12" ht="12.75">
      <c r="A381" t="s">
        <v>258</v>
      </c>
      <c r="B381" t="s">
        <v>1143</v>
      </c>
      <c r="C381" t="s">
        <v>1144</v>
      </c>
      <c r="D381">
        <v>1476</v>
      </c>
      <c r="E381">
        <v>0</v>
      </c>
      <c r="H381">
        <v>1476</v>
      </c>
      <c r="I381">
        <v>0</v>
      </c>
      <c r="J381" s="184">
        <f t="shared" si="18"/>
        <v>1476</v>
      </c>
      <c r="K381" s="192">
        <f t="shared" si="16"/>
        <v>1476</v>
      </c>
      <c r="L381" s="192">
        <f t="shared" si="17"/>
        <v>0</v>
      </c>
    </row>
    <row r="382" spans="1:12" ht="12.75">
      <c r="A382" t="s">
        <v>258</v>
      </c>
      <c r="B382" t="s">
        <v>1145</v>
      </c>
      <c r="C382" t="s">
        <v>1146</v>
      </c>
      <c r="D382">
        <v>1476</v>
      </c>
      <c r="E382">
        <v>0</v>
      </c>
      <c r="H382">
        <v>1476</v>
      </c>
      <c r="I382">
        <v>0</v>
      </c>
      <c r="J382" s="184">
        <f t="shared" si="18"/>
        <v>1476</v>
      </c>
      <c r="K382" s="192">
        <f t="shared" si="16"/>
        <v>1476</v>
      </c>
      <c r="L382" s="192">
        <f t="shared" si="17"/>
        <v>0</v>
      </c>
    </row>
    <row r="383" spans="1:12" ht="12.75">
      <c r="A383" t="s">
        <v>258</v>
      </c>
      <c r="B383" t="s">
        <v>1147</v>
      </c>
      <c r="C383" t="s">
        <v>1148</v>
      </c>
      <c r="D383">
        <v>1476</v>
      </c>
      <c r="E383">
        <v>0</v>
      </c>
      <c r="H383">
        <v>1476</v>
      </c>
      <c r="I383">
        <v>0</v>
      </c>
      <c r="J383" s="184">
        <f t="shared" si="18"/>
        <v>1476</v>
      </c>
      <c r="K383" s="192">
        <f t="shared" si="16"/>
        <v>1476</v>
      </c>
      <c r="L383" s="192">
        <f t="shared" si="17"/>
        <v>0</v>
      </c>
    </row>
    <row r="384" spans="1:12" ht="12.75">
      <c r="A384" t="s">
        <v>258</v>
      </c>
      <c r="B384" t="s">
        <v>1149</v>
      </c>
      <c r="C384" t="s">
        <v>1150</v>
      </c>
      <c r="D384">
        <v>1476</v>
      </c>
      <c r="E384">
        <v>0</v>
      </c>
      <c r="H384">
        <v>1476</v>
      </c>
      <c r="I384">
        <v>0</v>
      </c>
      <c r="J384" s="184">
        <f t="shared" si="18"/>
        <v>1476</v>
      </c>
      <c r="K384" s="192">
        <f t="shared" si="16"/>
        <v>1476</v>
      </c>
      <c r="L384" s="192">
        <f t="shared" si="17"/>
        <v>0</v>
      </c>
    </row>
    <row r="385" spans="1:12" ht="12.75">
      <c r="A385" t="s">
        <v>258</v>
      </c>
      <c r="B385" t="s">
        <v>1151</v>
      </c>
      <c r="C385" t="s">
        <v>1152</v>
      </c>
      <c r="D385">
        <v>984</v>
      </c>
      <c r="E385">
        <v>0</v>
      </c>
      <c r="H385">
        <v>984</v>
      </c>
      <c r="I385">
        <v>0</v>
      </c>
      <c r="J385" s="184">
        <f t="shared" si="18"/>
        <v>984</v>
      </c>
      <c r="K385" s="192">
        <f t="shared" si="16"/>
        <v>984</v>
      </c>
      <c r="L385" s="192">
        <f t="shared" si="17"/>
        <v>0</v>
      </c>
    </row>
    <row r="386" spans="1:12" ht="12.75">
      <c r="A386" t="s">
        <v>258</v>
      </c>
      <c r="B386" t="s">
        <v>1153</v>
      </c>
      <c r="C386" t="s">
        <v>1154</v>
      </c>
      <c r="D386">
        <v>0</v>
      </c>
      <c r="E386">
        <v>0</v>
      </c>
      <c r="H386">
        <v>0</v>
      </c>
      <c r="I386">
        <v>0</v>
      </c>
      <c r="J386" s="184">
        <f t="shared" si="18"/>
        <v>0</v>
      </c>
      <c r="K386" s="192">
        <f t="shared" si="16"/>
        <v>0</v>
      </c>
      <c r="L386" s="192">
        <f t="shared" si="17"/>
        <v>0</v>
      </c>
    </row>
    <row r="387" spans="1:12" ht="12.75">
      <c r="A387" t="s">
        <v>258</v>
      </c>
      <c r="B387" t="s">
        <v>1155</v>
      </c>
      <c r="C387" t="s">
        <v>1156</v>
      </c>
      <c r="D387">
        <v>0</v>
      </c>
      <c r="E387">
        <v>492</v>
      </c>
      <c r="F387">
        <v>1599</v>
      </c>
      <c r="G387">
        <v>1599</v>
      </c>
      <c r="H387">
        <v>1599</v>
      </c>
      <c r="I387">
        <v>2091</v>
      </c>
      <c r="J387" s="184">
        <f t="shared" si="18"/>
        <v>-492</v>
      </c>
      <c r="K387" s="192">
        <f t="shared" si="16"/>
        <v>0</v>
      </c>
      <c r="L387" s="192">
        <f t="shared" si="17"/>
        <v>492</v>
      </c>
    </row>
    <row r="388" spans="1:12" ht="12.75">
      <c r="A388" t="s">
        <v>258</v>
      </c>
      <c r="B388" t="s">
        <v>1157</v>
      </c>
      <c r="C388" t="s">
        <v>1158</v>
      </c>
      <c r="D388">
        <v>0</v>
      </c>
      <c r="E388">
        <v>0</v>
      </c>
      <c r="H388">
        <v>0</v>
      </c>
      <c r="I388">
        <v>0</v>
      </c>
      <c r="J388" s="184">
        <f t="shared" si="18"/>
        <v>0</v>
      </c>
      <c r="K388" s="192">
        <f t="shared" si="16"/>
        <v>0</v>
      </c>
      <c r="L388" s="192">
        <f t="shared" si="17"/>
        <v>0</v>
      </c>
    </row>
    <row r="389" spans="1:12" ht="12.75">
      <c r="A389" t="s">
        <v>258</v>
      </c>
      <c r="B389" t="s">
        <v>1159</v>
      </c>
      <c r="C389" t="s">
        <v>1160</v>
      </c>
      <c r="D389">
        <v>0</v>
      </c>
      <c r="E389">
        <v>0</v>
      </c>
      <c r="H389">
        <v>0</v>
      </c>
      <c r="I389">
        <v>0</v>
      </c>
      <c r="J389" s="184">
        <f t="shared" si="18"/>
        <v>0</v>
      </c>
      <c r="K389" s="192">
        <f t="shared" si="16"/>
        <v>0</v>
      </c>
      <c r="L389" s="192">
        <f t="shared" si="17"/>
        <v>0</v>
      </c>
    </row>
    <row r="390" spans="1:12" ht="12.75">
      <c r="A390" t="s">
        <v>258</v>
      </c>
      <c r="B390" t="s">
        <v>1161</v>
      </c>
      <c r="C390" t="s">
        <v>1162</v>
      </c>
      <c r="D390">
        <v>0</v>
      </c>
      <c r="E390">
        <v>0</v>
      </c>
      <c r="H390">
        <v>0</v>
      </c>
      <c r="I390">
        <v>0</v>
      </c>
      <c r="J390" s="184">
        <f t="shared" si="18"/>
        <v>0</v>
      </c>
      <c r="K390" s="192">
        <f t="shared" si="16"/>
        <v>0</v>
      </c>
      <c r="L390" s="192">
        <f t="shared" si="17"/>
        <v>0</v>
      </c>
    </row>
    <row r="391" spans="1:12" ht="12.75">
      <c r="A391" t="s">
        <v>258</v>
      </c>
      <c r="B391" t="s">
        <v>1163</v>
      </c>
      <c r="C391" t="s">
        <v>1164</v>
      </c>
      <c r="D391">
        <v>0</v>
      </c>
      <c r="E391">
        <v>0</v>
      </c>
      <c r="H391">
        <v>0</v>
      </c>
      <c r="I391">
        <v>0</v>
      </c>
      <c r="J391" s="184">
        <f t="shared" si="18"/>
        <v>0</v>
      </c>
      <c r="K391" s="192">
        <f aca="true" t="shared" si="19" ref="K391:K454">IF(J391&gt;0,J391,0)</f>
        <v>0</v>
      </c>
      <c r="L391" s="192">
        <f aca="true" t="shared" si="20" ref="L391:L454">IF(J391&lt;0,-J391,0)</f>
        <v>0</v>
      </c>
    </row>
    <row r="392" spans="1:12" ht="12.75">
      <c r="A392" t="s">
        <v>258</v>
      </c>
      <c r="B392" t="s">
        <v>1165</v>
      </c>
      <c r="C392" t="s">
        <v>1166</v>
      </c>
      <c r="D392">
        <v>0</v>
      </c>
      <c r="E392">
        <v>0</v>
      </c>
      <c r="H392">
        <v>0</v>
      </c>
      <c r="I392">
        <v>0</v>
      </c>
      <c r="J392" s="184">
        <f t="shared" si="18"/>
        <v>0</v>
      </c>
      <c r="K392" s="192">
        <f t="shared" si="19"/>
        <v>0</v>
      </c>
      <c r="L392" s="192">
        <f t="shared" si="20"/>
        <v>0</v>
      </c>
    </row>
    <row r="393" spans="1:12" ht="12.75">
      <c r="A393" t="s">
        <v>258</v>
      </c>
      <c r="B393" t="s">
        <v>1167</v>
      </c>
      <c r="C393" t="s">
        <v>1168</v>
      </c>
      <c r="D393">
        <v>0</v>
      </c>
      <c r="E393">
        <v>0</v>
      </c>
      <c r="H393">
        <v>0</v>
      </c>
      <c r="I393">
        <v>0</v>
      </c>
      <c r="J393" s="184">
        <f t="shared" si="18"/>
        <v>0</v>
      </c>
      <c r="K393" s="192">
        <f t="shared" si="19"/>
        <v>0</v>
      </c>
      <c r="L393" s="192">
        <f t="shared" si="20"/>
        <v>0</v>
      </c>
    </row>
    <row r="394" spans="1:12" ht="12.75">
      <c r="A394" t="s">
        <v>258</v>
      </c>
      <c r="B394" t="s">
        <v>1169</v>
      </c>
      <c r="C394" t="s">
        <v>1170</v>
      </c>
      <c r="D394">
        <v>0</v>
      </c>
      <c r="E394">
        <v>0</v>
      </c>
      <c r="H394">
        <v>0</v>
      </c>
      <c r="I394">
        <v>0</v>
      </c>
      <c r="J394" s="184">
        <f t="shared" si="18"/>
        <v>0</v>
      </c>
      <c r="K394" s="192">
        <f t="shared" si="19"/>
        <v>0</v>
      </c>
      <c r="L394" s="192">
        <f t="shared" si="20"/>
        <v>0</v>
      </c>
    </row>
    <row r="395" spans="1:12" ht="12.75">
      <c r="A395" t="s">
        <v>258</v>
      </c>
      <c r="B395" t="s">
        <v>1171</v>
      </c>
      <c r="C395" t="s">
        <v>1172</v>
      </c>
      <c r="F395">
        <v>799.5</v>
      </c>
      <c r="G395">
        <v>799.5</v>
      </c>
      <c r="H395">
        <v>799.5</v>
      </c>
      <c r="I395">
        <v>799.5</v>
      </c>
      <c r="J395" s="184">
        <f aca="true" t="shared" si="21" ref="J395:J419">SUM(H395,-I395)</f>
        <v>0</v>
      </c>
      <c r="K395" s="192">
        <f t="shared" si="19"/>
        <v>0</v>
      </c>
      <c r="L395" s="192">
        <f t="shared" si="20"/>
        <v>0</v>
      </c>
    </row>
    <row r="396" spans="1:12" ht="12.75">
      <c r="A396" t="s">
        <v>258</v>
      </c>
      <c r="B396" t="s">
        <v>1173</v>
      </c>
      <c r="C396" t="s">
        <v>1174</v>
      </c>
      <c r="D396">
        <v>0</v>
      </c>
      <c r="E396">
        <v>0</v>
      </c>
      <c r="F396">
        <v>399.75</v>
      </c>
      <c r="G396">
        <v>399.75</v>
      </c>
      <c r="H396">
        <v>399.75</v>
      </c>
      <c r="I396">
        <v>399.75</v>
      </c>
      <c r="J396" s="184">
        <f t="shared" si="21"/>
        <v>0</v>
      </c>
      <c r="K396" s="192">
        <f t="shared" si="19"/>
        <v>0</v>
      </c>
      <c r="L396" s="192">
        <f t="shared" si="20"/>
        <v>0</v>
      </c>
    </row>
    <row r="397" spans="1:12" ht="12.75">
      <c r="A397" t="s">
        <v>258</v>
      </c>
      <c r="B397" t="s">
        <v>1175</v>
      </c>
      <c r="C397" t="s">
        <v>1176</v>
      </c>
      <c r="D397">
        <v>0</v>
      </c>
      <c r="E397">
        <v>0</v>
      </c>
      <c r="F397">
        <v>1199.25</v>
      </c>
      <c r="G397">
        <v>1199.25</v>
      </c>
      <c r="H397">
        <v>1199.25</v>
      </c>
      <c r="I397">
        <v>1199.25</v>
      </c>
      <c r="J397" s="184">
        <f t="shared" si="21"/>
        <v>0</v>
      </c>
      <c r="K397" s="192">
        <f t="shared" si="19"/>
        <v>0</v>
      </c>
      <c r="L397" s="192">
        <f t="shared" si="20"/>
        <v>0</v>
      </c>
    </row>
    <row r="398" spans="1:12" ht="12.75">
      <c r="A398" t="s">
        <v>258</v>
      </c>
      <c r="B398" t="s">
        <v>1177</v>
      </c>
      <c r="C398" t="s">
        <v>1178</v>
      </c>
      <c r="F398">
        <v>399.75</v>
      </c>
      <c r="G398">
        <v>399.75</v>
      </c>
      <c r="H398">
        <v>399.75</v>
      </c>
      <c r="I398">
        <v>399.75</v>
      </c>
      <c r="J398" s="184">
        <f t="shared" si="21"/>
        <v>0</v>
      </c>
      <c r="K398" s="192">
        <f t="shared" si="19"/>
        <v>0</v>
      </c>
      <c r="L398" s="192">
        <f t="shared" si="20"/>
        <v>0</v>
      </c>
    </row>
    <row r="399" spans="1:12" ht="12.75">
      <c r="A399" t="s">
        <v>258</v>
      </c>
      <c r="B399" t="s">
        <v>1179</v>
      </c>
      <c r="C399" t="s">
        <v>1180</v>
      </c>
      <c r="F399">
        <v>399.75</v>
      </c>
      <c r="G399">
        <v>399.75</v>
      </c>
      <c r="H399">
        <v>399.75</v>
      </c>
      <c r="I399">
        <v>399.75</v>
      </c>
      <c r="J399" s="184">
        <f t="shared" si="21"/>
        <v>0</v>
      </c>
      <c r="K399" s="192">
        <f t="shared" si="19"/>
        <v>0</v>
      </c>
      <c r="L399" s="192">
        <f t="shared" si="20"/>
        <v>0</v>
      </c>
    </row>
    <row r="400" spans="1:12" ht="12.75">
      <c r="A400" t="s">
        <v>258</v>
      </c>
      <c r="B400" t="s">
        <v>1181</v>
      </c>
      <c r="C400" t="s">
        <v>1182</v>
      </c>
      <c r="F400">
        <v>399.75</v>
      </c>
      <c r="G400">
        <v>399.75</v>
      </c>
      <c r="H400">
        <v>399.75</v>
      </c>
      <c r="I400">
        <v>399.75</v>
      </c>
      <c r="J400" s="184">
        <f t="shared" si="21"/>
        <v>0</v>
      </c>
      <c r="K400" s="192">
        <f t="shared" si="19"/>
        <v>0</v>
      </c>
      <c r="L400" s="192">
        <f t="shared" si="20"/>
        <v>0</v>
      </c>
    </row>
    <row r="401" spans="1:12" ht="12.75">
      <c r="A401" t="s">
        <v>258</v>
      </c>
      <c r="B401" t="s">
        <v>1183</v>
      </c>
      <c r="C401" t="s">
        <v>1184</v>
      </c>
      <c r="F401">
        <v>399.75</v>
      </c>
      <c r="G401">
        <v>399.75</v>
      </c>
      <c r="H401">
        <v>399.75</v>
      </c>
      <c r="I401">
        <v>399.75</v>
      </c>
      <c r="J401" s="184">
        <f t="shared" si="21"/>
        <v>0</v>
      </c>
      <c r="K401" s="192">
        <f t="shared" si="19"/>
        <v>0</v>
      </c>
      <c r="L401" s="192">
        <f t="shared" si="20"/>
        <v>0</v>
      </c>
    </row>
    <row r="402" spans="1:12" ht="12.75">
      <c r="A402" t="s">
        <v>258</v>
      </c>
      <c r="B402" t="s">
        <v>1185</v>
      </c>
      <c r="C402" t="s">
        <v>1186</v>
      </c>
      <c r="F402">
        <v>399.75</v>
      </c>
      <c r="G402">
        <v>399.75</v>
      </c>
      <c r="H402">
        <v>399.75</v>
      </c>
      <c r="I402">
        <v>399.75</v>
      </c>
      <c r="J402" s="184">
        <f t="shared" si="21"/>
        <v>0</v>
      </c>
      <c r="K402" s="192">
        <f t="shared" si="19"/>
        <v>0</v>
      </c>
      <c r="L402" s="192">
        <f t="shared" si="20"/>
        <v>0</v>
      </c>
    </row>
    <row r="403" spans="1:12" ht="12.75">
      <c r="A403" t="s">
        <v>258</v>
      </c>
      <c r="B403" t="s">
        <v>1187</v>
      </c>
      <c r="C403" t="s">
        <v>1188</v>
      </c>
      <c r="F403">
        <v>799.5</v>
      </c>
      <c r="G403">
        <v>799.5</v>
      </c>
      <c r="H403">
        <v>799.5</v>
      </c>
      <c r="I403">
        <v>799.5</v>
      </c>
      <c r="J403" s="184">
        <f t="shared" si="21"/>
        <v>0</v>
      </c>
      <c r="K403" s="192">
        <f t="shared" si="19"/>
        <v>0</v>
      </c>
      <c r="L403" s="192">
        <f t="shared" si="20"/>
        <v>0</v>
      </c>
    </row>
    <row r="404" spans="1:12" ht="12.75">
      <c r="A404" t="s">
        <v>258</v>
      </c>
      <c r="B404" t="s">
        <v>1189</v>
      </c>
      <c r="C404" t="s">
        <v>1190</v>
      </c>
      <c r="F404">
        <v>399.75</v>
      </c>
      <c r="G404">
        <v>399.75</v>
      </c>
      <c r="H404">
        <v>399.75</v>
      </c>
      <c r="I404">
        <v>399.75</v>
      </c>
      <c r="J404" s="184">
        <f t="shared" si="21"/>
        <v>0</v>
      </c>
      <c r="K404" s="192">
        <f t="shared" si="19"/>
        <v>0</v>
      </c>
      <c r="L404" s="192">
        <f t="shared" si="20"/>
        <v>0</v>
      </c>
    </row>
    <row r="405" spans="1:12" ht="12.75">
      <c r="A405" t="s">
        <v>258</v>
      </c>
      <c r="B405" t="s">
        <v>1191</v>
      </c>
      <c r="C405" t="s">
        <v>1192</v>
      </c>
      <c r="F405">
        <v>1199.25</v>
      </c>
      <c r="G405">
        <v>1199.25</v>
      </c>
      <c r="H405">
        <v>1199.25</v>
      </c>
      <c r="I405">
        <v>1199.25</v>
      </c>
      <c r="J405" s="184">
        <f t="shared" si="21"/>
        <v>0</v>
      </c>
      <c r="K405" s="192">
        <f t="shared" si="19"/>
        <v>0</v>
      </c>
      <c r="L405" s="192">
        <f t="shared" si="20"/>
        <v>0</v>
      </c>
    </row>
    <row r="406" spans="1:12" ht="12.75">
      <c r="A406" t="s">
        <v>258</v>
      </c>
      <c r="B406" t="s">
        <v>1193</v>
      </c>
      <c r="C406" t="s">
        <v>1194</v>
      </c>
      <c r="F406">
        <v>1599</v>
      </c>
      <c r="G406">
        <v>1599</v>
      </c>
      <c r="H406">
        <v>1599</v>
      </c>
      <c r="I406">
        <v>1599</v>
      </c>
      <c r="J406" s="184">
        <f t="shared" si="21"/>
        <v>0</v>
      </c>
      <c r="K406" s="192">
        <f t="shared" si="19"/>
        <v>0</v>
      </c>
      <c r="L406" s="192">
        <f t="shared" si="20"/>
        <v>0</v>
      </c>
    </row>
    <row r="407" spans="1:12" ht="12.75">
      <c r="A407" t="s">
        <v>258</v>
      </c>
      <c r="B407" t="s">
        <v>1195</v>
      </c>
      <c r="C407" t="s">
        <v>1196</v>
      </c>
      <c r="F407">
        <v>1599</v>
      </c>
      <c r="G407">
        <v>1599</v>
      </c>
      <c r="H407">
        <v>1599</v>
      </c>
      <c r="I407">
        <v>1599</v>
      </c>
      <c r="J407" s="184">
        <f t="shared" si="21"/>
        <v>0</v>
      </c>
      <c r="K407" s="192">
        <f t="shared" si="19"/>
        <v>0</v>
      </c>
      <c r="L407" s="192">
        <f t="shared" si="20"/>
        <v>0</v>
      </c>
    </row>
    <row r="408" spans="1:12" ht="12.75">
      <c r="A408" t="s">
        <v>258</v>
      </c>
      <c r="B408" t="s">
        <v>1197</v>
      </c>
      <c r="C408" t="s">
        <v>1198</v>
      </c>
      <c r="F408">
        <v>799.5</v>
      </c>
      <c r="G408">
        <v>799.5</v>
      </c>
      <c r="H408">
        <v>799.5</v>
      </c>
      <c r="I408">
        <v>799.5</v>
      </c>
      <c r="J408" s="184">
        <f t="shared" si="21"/>
        <v>0</v>
      </c>
      <c r="K408" s="192">
        <f t="shared" si="19"/>
        <v>0</v>
      </c>
      <c r="L408" s="192">
        <f t="shared" si="20"/>
        <v>0</v>
      </c>
    </row>
    <row r="409" spans="1:12" ht="12.75">
      <c r="A409" t="s">
        <v>258</v>
      </c>
      <c r="B409" t="s">
        <v>1199</v>
      </c>
      <c r="C409" t="s">
        <v>1200</v>
      </c>
      <c r="D409">
        <v>0</v>
      </c>
      <c r="E409">
        <v>0</v>
      </c>
      <c r="H409">
        <v>0</v>
      </c>
      <c r="I409">
        <v>0</v>
      </c>
      <c r="J409" s="184">
        <f t="shared" si="21"/>
        <v>0</v>
      </c>
      <c r="K409" s="192">
        <f t="shared" si="19"/>
        <v>0</v>
      </c>
      <c r="L409" s="192">
        <f t="shared" si="20"/>
        <v>0</v>
      </c>
    </row>
    <row r="410" spans="1:12" ht="12.75">
      <c r="A410" t="s">
        <v>258</v>
      </c>
      <c r="B410" t="s">
        <v>1201</v>
      </c>
      <c r="C410" t="s">
        <v>1202</v>
      </c>
      <c r="D410">
        <v>60</v>
      </c>
      <c r="E410">
        <v>0</v>
      </c>
      <c r="H410">
        <v>60</v>
      </c>
      <c r="I410">
        <v>0</v>
      </c>
      <c r="J410" s="184">
        <f t="shared" si="21"/>
        <v>60</v>
      </c>
      <c r="K410" s="192">
        <f t="shared" si="19"/>
        <v>60</v>
      </c>
      <c r="L410" s="192">
        <f t="shared" si="20"/>
        <v>0</v>
      </c>
    </row>
    <row r="411" spans="1:12" ht="12.75">
      <c r="A411" t="s">
        <v>258</v>
      </c>
      <c r="B411" t="s">
        <v>1203</v>
      </c>
      <c r="C411" t="s">
        <v>1204</v>
      </c>
      <c r="D411">
        <v>60</v>
      </c>
      <c r="E411">
        <v>0</v>
      </c>
      <c r="H411">
        <v>60</v>
      </c>
      <c r="I411">
        <v>0</v>
      </c>
      <c r="J411" s="184">
        <f t="shared" si="21"/>
        <v>60</v>
      </c>
      <c r="K411" s="192">
        <f t="shared" si="19"/>
        <v>60</v>
      </c>
      <c r="L411" s="192">
        <f t="shared" si="20"/>
        <v>0</v>
      </c>
    </row>
    <row r="412" spans="1:12" ht="12.75">
      <c r="A412" t="s">
        <v>258</v>
      </c>
      <c r="B412" t="s">
        <v>1205</v>
      </c>
      <c r="C412" t="s">
        <v>1206</v>
      </c>
      <c r="D412">
        <v>60</v>
      </c>
      <c r="E412">
        <v>0</v>
      </c>
      <c r="H412">
        <v>60</v>
      </c>
      <c r="I412">
        <v>0</v>
      </c>
      <c r="J412" s="184">
        <f t="shared" si="21"/>
        <v>60</v>
      </c>
      <c r="K412" s="192">
        <f t="shared" si="19"/>
        <v>60</v>
      </c>
      <c r="L412" s="192">
        <f t="shared" si="20"/>
        <v>0</v>
      </c>
    </row>
    <row r="413" spans="1:12" ht="12.75">
      <c r="A413" t="s">
        <v>258</v>
      </c>
      <c r="B413" t="s">
        <v>1207</v>
      </c>
      <c r="C413" t="s">
        <v>1208</v>
      </c>
      <c r="D413">
        <v>60</v>
      </c>
      <c r="E413">
        <v>0</v>
      </c>
      <c r="H413">
        <v>60</v>
      </c>
      <c r="I413">
        <v>0</v>
      </c>
      <c r="J413" s="184">
        <f t="shared" si="21"/>
        <v>60</v>
      </c>
      <c r="K413" s="192">
        <f t="shared" si="19"/>
        <v>60</v>
      </c>
      <c r="L413" s="192">
        <f t="shared" si="20"/>
        <v>0</v>
      </c>
    </row>
    <row r="414" spans="1:12" ht="12.75">
      <c r="A414" t="s">
        <v>258</v>
      </c>
      <c r="B414" t="s">
        <v>1209</v>
      </c>
      <c r="C414" t="s">
        <v>1210</v>
      </c>
      <c r="D414">
        <v>60</v>
      </c>
      <c r="E414">
        <v>0</v>
      </c>
      <c r="H414">
        <v>60</v>
      </c>
      <c r="I414">
        <v>0</v>
      </c>
      <c r="J414" s="184">
        <f t="shared" si="21"/>
        <v>60</v>
      </c>
      <c r="K414" s="192">
        <f t="shared" si="19"/>
        <v>60</v>
      </c>
      <c r="L414" s="192">
        <f t="shared" si="20"/>
        <v>0</v>
      </c>
    </row>
    <row r="415" spans="1:12" ht="12.75">
      <c r="A415" t="s">
        <v>258</v>
      </c>
      <c r="B415" t="s">
        <v>1211</v>
      </c>
      <c r="C415" t="s">
        <v>1212</v>
      </c>
      <c r="D415">
        <v>50</v>
      </c>
      <c r="E415">
        <v>0</v>
      </c>
      <c r="H415">
        <v>50</v>
      </c>
      <c r="I415">
        <v>0</v>
      </c>
      <c r="J415" s="184">
        <f t="shared" si="21"/>
        <v>50</v>
      </c>
      <c r="K415" s="192">
        <f t="shared" si="19"/>
        <v>50</v>
      </c>
      <c r="L415" s="192">
        <f t="shared" si="20"/>
        <v>0</v>
      </c>
    </row>
    <row r="416" spans="1:12" ht="12.75">
      <c r="A416" t="s">
        <v>258</v>
      </c>
      <c r="B416" t="s">
        <v>1213</v>
      </c>
      <c r="C416" t="s">
        <v>1214</v>
      </c>
      <c r="D416">
        <v>0</v>
      </c>
      <c r="E416">
        <v>60</v>
      </c>
      <c r="H416">
        <v>0</v>
      </c>
      <c r="I416">
        <v>60</v>
      </c>
      <c r="J416" s="184">
        <f t="shared" si="21"/>
        <v>-60</v>
      </c>
      <c r="K416" s="192">
        <f t="shared" si="19"/>
        <v>0</v>
      </c>
      <c r="L416" s="192">
        <f t="shared" si="20"/>
        <v>60</v>
      </c>
    </row>
    <row r="417" spans="1:12" ht="12.75">
      <c r="A417" t="s">
        <v>258</v>
      </c>
      <c r="B417" t="s">
        <v>1215</v>
      </c>
      <c r="C417" t="s">
        <v>1216</v>
      </c>
      <c r="D417">
        <v>0</v>
      </c>
      <c r="E417">
        <v>0</v>
      </c>
      <c r="H417">
        <v>0</v>
      </c>
      <c r="I417">
        <v>0</v>
      </c>
      <c r="J417" s="184">
        <f t="shared" si="21"/>
        <v>0</v>
      </c>
      <c r="K417" s="192">
        <f t="shared" si="19"/>
        <v>0</v>
      </c>
      <c r="L417" s="192">
        <f t="shared" si="20"/>
        <v>0</v>
      </c>
    </row>
    <row r="418" spans="1:12" ht="12.75">
      <c r="A418" t="s">
        <v>258</v>
      </c>
      <c r="B418" t="s">
        <v>1217</v>
      </c>
      <c r="C418" t="s">
        <v>1218</v>
      </c>
      <c r="D418">
        <v>0</v>
      </c>
      <c r="E418">
        <v>0</v>
      </c>
      <c r="H418">
        <v>0</v>
      </c>
      <c r="I418">
        <v>0</v>
      </c>
      <c r="J418" s="184">
        <f t="shared" si="21"/>
        <v>0</v>
      </c>
      <c r="K418" s="192">
        <f t="shared" si="19"/>
        <v>0</v>
      </c>
      <c r="L418" s="192">
        <f t="shared" si="20"/>
        <v>0</v>
      </c>
    </row>
    <row r="419" spans="1:15" ht="12.75">
      <c r="A419" t="s">
        <v>259</v>
      </c>
      <c r="B419" t="s">
        <v>1219</v>
      </c>
      <c r="C419" t="s">
        <v>1220</v>
      </c>
      <c r="D419">
        <v>375000</v>
      </c>
      <c r="E419">
        <v>0</v>
      </c>
      <c r="H419">
        <v>375000</v>
      </c>
      <c r="I419">
        <v>0</v>
      </c>
      <c r="J419" s="184">
        <f t="shared" si="21"/>
        <v>375000</v>
      </c>
      <c r="K419" s="192">
        <f t="shared" si="19"/>
        <v>375000</v>
      </c>
      <c r="L419" s="192">
        <f t="shared" si="20"/>
        <v>0</v>
      </c>
      <c r="O419" s="184">
        <f>SUM(J419:J426)</f>
        <v>359330.47000000003</v>
      </c>
    </row>
    <row r="420" spans="1:12" ht="12.75">
      <c r="A420" t="s">
        <v>259</v>
      </c>
      <c r="B420" t="s">
        <v>1221</v>
      </c>
      <c r="C420" t="s">
        <v>375</v>
      </c>
      <c r="D420">
        <v>0</v>
      </c>
      <c r="E420">
        <v>0</v>
      </c>
      <c r="H420">
        <v>0</v>
      </c>
      <c r="I420">
        <v>0</v>
      </c>
      <c r="J420" s="184">
        <f>SUM(H420,-I420)</f>
        <v>0</v>
      </c>
      <c r="K420" s="192">
        <f t="shared" si="19"/>
        <v>0</v>
      </c>
      <c r="L420" s="192">
        <f t="shared" si="20"/>
        <v>0</v>
      </c>
    </row>
    <row r="421" spans="1:12" ht="12.75">
      <c r="A421" t="s">
        <v>259</v>
      </c>
      <c r="B421" t="s">
        <v>1222</v>
      </c>
      <c r="C421" t="s">
        <v>1216</v>
      </c>
      <c r="D421">
        <v>283.08</v>
      </c>
      <c r="E421">
        <v>0</v>
      </c>
      <c r="H421">
        <v>283.08</v>
      </c>
      <c r="I421">
        <v>0</v>
      </c>
      <c r="J421" s="184">
        <f aca="true" t="shared" si="22" ref="J421:J484">SUM(H421,-I421)</f>
        <v>283.08</v>
      </c>
      <c r="K421" s="192">
        <f t="shared" si="19"/>
        <v>283.08</v>
      </c>
      <c r="L421" s="192">
        <f t="shared" si="20"/>
        <v>0</v>
      </c>
    </row>
    <row r="422" spans="1:12" ht="12.75">
      <c r="A422" t="s">
        <v>259</v>
      </c>
      <c r="B422" t="s">
        <v>1223</v>
      </c>
      <c r="C422" t="s">
        <v>1224</v>
      </c>
      <c r="D422">
        <v>2628.4</v>
      </c>
      <c r="E422">
        <v>0</v>
      </c>
      <c r="H422">
        <v>2628.4</v>
      </c>
      <c r="I422">
        <v>0</v>
      </c>
      <c r="J422" s="184">
        <f t="shared" si="22"/>
        <v>2628.4</v>
      </c>
      <c r="K422" s="192">
        <f t="shared" si="19"/>
        <v>2628.4</v>
      </c>
      <c r="L422" s="192">
        <f t="shared" si="20"/>
        <v>0</v>
      </c>
    </row>
    <row r="423" spans="1:12" ht="12.75">
      <c r="A423" t="s">
        <v>259</v>
      </c>
      <c r="B423" t="s">
        <v>1225</v>
      </c>
      <c r="C423" t="s">
        <v>1226</v>
      </c>
      <c r="D423">
        <v>1500</v>
      </c>
      <c r="E423">
        <v>0</v>
      </c>
      <c r="H423">
        <v>1500</v>
      </c>
      <c r="I423">
        <v>0</v>
      </c>
      <c r="J423" s="184">
        <f t="shared" si="22"/>
        <v>1500</v>
      </c>
      <c r="K423" s="192">
        <f t="shared" si="19"/>
        <v>1500</v>
      </c>
      <c r="L423" s="192">
        <f t="shared" si="20"/>
        <v>0</v>
      </c>
    </row>
    <row r="424" spans="1:12" ht="12.75">
      <c r="A424" t="s">
        <v>259</v>
      </c>
      <c r="B424" t="s">
        <v>1227</v>
      </c>
      <c r="C424" t="s">
        <v>1228</v>
      </c>
      <c r="D424">
        <v>1350</v>
      </c>
      <c r="E424">
        <v>0</v>
      </c>
      <c r="H424">
        <v>1350</v>
      </c>
      <c r="I424">
        <v>0</v>
      </c>
      <c r="J424" s="184">
        <f t="shared" si="22"/>
        <v>1350</v>
      </c>
      <c r="K424" s="192">
        <f t="shared" si="19"/>
        <v>1350</v>
      </c>
      <c r="L424" s="192">
        <f t="shared" si="20"/>
        <v>0</v>
      </c>
    </row>
    <row r="425" spans="1:12" ht="12.75">
      <c r="A425" t="s">
        <v>259</v>
      </c>
      <c r="B425" t="s">
        <v>1229</v>
      </c>
      <c r="C425" t="s">
        <v>1230</v>
      </c>
      <c r="D425">
        <v>0</v>
      </c>
      <c r="E425">
        <v>10715.509999999995</v>
      </c>
      <c r="H425">
        <v>0</v>
      </c>
      <c r="I425">
        <v>10715.509999999995</v>
      </c>
      <c r="J425" s="184">
        <f t="shared" si="22"/>
        <v>-10715.509999999995</v>
      </c>
      <c r="K425" s="192">
        <f t="shared" si="19"/>
        <v>0</v>
      </c>
      <c r="L425" s="192">
        <f t="shared" si="20"/>
        <v>10715.509999999995</v>
      </c>
    </row>
    <row r="426" spans="1:12" ht="12.75">
      <c r="A426" t="s">
        <v>259</v>
      </c>
      <c r="B426" t="s">
        <v>1231</v>
      </c>
      <c r="C426" t="s">
        <v>1232</v>
      </c>
      <c r="D426">
        <v>0</v>
      </c>
      <c r="E426">
        <v>10715.500000000015</v>
      </c>
      <c r="H426">
        <v>0</v>
      </c>
      <c r="I426">
        <v>10715.500000000015</v>
      </c>
      <c r="J426" s="184">
        <f t="shared" si="22"/>
        <v>-10715.500000000015</v>
      </c>
      <c r="K426" s="192">
        <f t="shared" si="19"/>
        <v>0</v>
      </c>
      <c r="L426" s="192">
        <f t="shared" si="20"/>
        <v>10715.500000000015</v>
      </c>
    </row>
    <row r="427" spans="1:12" ht="12.75">
      <c r="A427" t="s">
        <v>260</v>
      </c>
      <c r="B427" t="s">
        <v>1233</v>
      </c>
      <c r="C427" t="s">
        <v>1234</v>
      </c>
      <c r="D427">
        <v>14742.050000000001</v>
      </c>
      <c r="E427">
        <v>0</v>
      </c>
      <c r="F427">
        <v>6016.81</v>
      </c>
      <c r="G427">
        <v>1580.54</v>
      </c>
      <c r="H427">
        <v>20758.86</v>
      </c>
      <c r="I427">
        <v>1580.54</v>
      </c>
      <c r="J427" s="184">
        <f t="shared" si="22"/>
        <v>19178.32</v>
      </c>
      <c r="K427" s="192">
        <f t="shared" si="19"/>
        <v>19178.32</v>
      </c>
      <c r="L427" s="192">
        <f t="shared" si="20"/>
        <v>0</v>
      </c>
    </row>
    <row r="428" spans="1:12" ht="12.75">
      <c r="A428" t="s">
        <v>261</v>
      </c>
      <c r="B428" t="s">
        <v>1235</v>
      </c>
      <c r="C428" t="s">
        <v>1236</v>
      </c>
      <c r="D428">
        <v>297831.2799999996</v>
      </c>
      <c r="E428">
        <v>0</v>
      </c>
      <c r="F428">
        <v>142705.12</v>
      </c>
      <c r="G428">
        <v>106218.38</v>
      </c>
      <c r="H428">
        <v>440536.3999999996</v>
      </c>
      <c r="I428">
        <v>106218.38</v>
      </c>
      <c r="J428" s="184">
        <f t="shared" si="22"/>
        <v>334318.0199999996</v>
      </c>
      <c r="K428" s="192">
        <f t="shared" si="19"/>
        <v>334318.0199999996</v>
      </c>
      <c r="L428" s="192">
        <f t="shared" si="20"/>
        <v>0</v>
      </c>
    </row>
    <row r="429" spans="1:12" ht="12.75">
      <c r="A429" t="s">
        <v>261</v>
      </c>
      <c r="B429" t="s">
        <v>1237</v>
      </c>
      <c r="C429" t="s">
        <v>1238</v>
      </c>
      <c r="D429">
        <v>0</v>
      </c>
      <c r="E429">
        <v>0</v>
      </c>
      <c r="H429">
        <v>0</v>
      </c>
      <c r="I429">
        <v>0</v>
      </c>
      <c r="J429" s="184">
        <f t="shared" si="22"/>
        <v>0</v>
      </c>
      <c r="K429" s="192">
        <f t="shared" si="19"/>
        <v>0</v>
      </c>
      <c r="L429" s="192">
        <f t="shared" si="20"/>
        <v>0</v>
      </c>
    </row>
    <row r="430" spans="1:12" ht="12.75">
      <c r="A430" t="s">
        <v>261</v>
      </c>
      <c r="B430" t="s">
        <v>1239</v>
      </c>
      <c r="C430" t="s">
        <v>1240</v>
      </c>
      <c r="D430">
        <v>0</v>
      </c>
      <c r="E430">
        <v>0</v>
      </c>
      <c r="H430">
        <v>0</v>
      </c>
      <c r="I430">
        <v>0</v>
      </c>
      <c r="J430" s="184">
        <f t="shared" si="22"/>
        <v>0</v>
      </c>
      <c r="K430" s="192">
        <f t="shared" si="19"/>
        <v>0</v>
      </c>
      <c r="L430" s="192">
        <f t="shared" si="20"/>
        <v>0</v>
      </c>
    </row>
    <row r="431" spans="1:12" ht="12.75">
      <c r="A431" t="s">
        <v>261</v>
      </c>
      <c r="B431" t="s">
        <v>1241</v>
      </c>
      <c r="C431" t="s">
        <v>1242</v>
      </c>
      <c r="D431">
        <v>413.19</v>
      </c>
      <c r="E431">
        <v>0</v>
      </c>
      <c r="H431">
        <v>413.19</v>
      </c>
      <c r="I431">
        <v>0</v>
      </c>
      <c r="J431" s="184">
        <f t="shared" si="22"/>
        <v>413.19</v>
      </c>
      <c r="K431" s="192">
        <f t="shared" si="19"/>
        <v>413.19</v>
      </c>
      <c r="L431" s="192">
        <f t="shared" si="20"/>
        <v>0</v>
      </c>
    </row>
    <row r="432" spans="1:12" ht="12.75">
      <c r="A432" t="s">
        <v>261</v>
      </c>
      <c r="B432" t="s">
        <v>1243</v>
      </c>
      <c r="C432" t="s">
        <v>1244</v>
      </c>
      <c r="D432">
        <v>690.96</v>
      </c>
      <c r="E432">
        <v>0</v>
      </c>
      <c r="H432">
        <v>690.96</v>
      </c>
      <c r="I432">
        <v>0</v>
      </c>
      <c r="J432" s="184">
        <f t="shared" si="22"/>
        <v>690.96</v>
      </c>
      <c r="K432" s="192">
        <f t="shared" si="19"/>
        <v>690.96</v>
      </c>
      <c r="L432" s="192">
        <f t="shared" si="20"/>
        <v>0</v>
      </c>
    </row>
    <row r="433" spans="1:12" ht="12.75">
      <c r="A433" t="s">
        <v>261</v>
      </c>
      <c r="B433" t="s">
        <v>1245</v>
      </c>
      <c r="C433" t="s">
        <v>1244</v>
      </c>
      <c r="D433">
        <v>0</v>
      </c>
      <c r="E433">
        <v>0</v>
      </c>
      <c r="H433">
        <v>0</v>
      </c>
      <c r="I433">
        <v>0</v>
      </c>
      <c r="J433" s="184">
        <f t="shared" si="22"/>
        <v>0</v>
      </c>
      <c r="K433" s="192">
        <f t="shared" si="19"/>
        <v>0</v>
      </c>
      <c r="L433" s="192">
        <f t="shared" si="20"/>
        <v>0</v>
      </c>
    </row>
    <row r="434" spans="1:12" ht="12.75">
      <c r="A434" t="s">
        <v>261</v>
      </c>
      <c r="B434" t="s">
        <v>1246</v>
      </c>
      <c r="C434" t="s">
        <v>1242</v>
      </c>
      <c r="D434">
        <v>0</v>
      </c>
      <c r="E434">
        <v>0</v>
      </c>
      <c r="H434">
        <v>0</v>
      </c>
      <c r="I434">
        <v>0</v>
      </c>
      <c r="J434" s="184">
        <f t="shared" si="22"/>
        <v>0</v>
      </c>
      <c r="K434" s="192">
        <f t="shared" si="19"/>
        <v>0</v>
      </c>
      <c r="L434" s="192">
        <f t="shared" si="20"/>
        <v>0</v>
      </c>
    </row>
    <row r="435" spans="1:12" ht="12.75">
      <c r="A435" t="s">
        <v>262</v>
      </c>
      <c r="B435" t="s">
        <v>1247</v>
      </c>
      <c r="C435" t="s">
        <v>1248</v>
      </c>
      <c r="D435">
        <v>0</v>
      </c>
      <c r="E435">
        <v>775000</v>
      </c>
      <c r="H435">
        <v>0</v>
      </c>
      <c r="I435">
        <v>775000</v>
      </c>
      <c r="J435" s="184">
        <f t="shared" si="22"/>
        <v>-775000</v>
      </c>
      <c r="K435" s="192">
        <f t="shared" si="19"/>
        <v>0</v>
      </c>
      <c r="L435" s="192">
        <f t="shared" si="20"/>
        <v>775000</v>
      </c>
    </row>
    <row r="436" spans="1:12" ht="12.75">
      <c r="A436" t="s">
        <v>262</v>
      </c>
      <c r="B436" t="s">
        <v>1249</v>
      </c>
      <c r="C436" t="s">
        <v>1250</v>
      </c>
      <c r="D436">
        <v>0</v>
      </c>
      <c r="E436">
        <v>500000</v>
      </c>
      <c r="H436">
        <v>0</v>
      </c>
      <c r="I436">
        <v>500000</v>
      </c>
      <c r="J436" s="184">
        <f t="shared" si="22"/>
        <v>-500000</v>
      </c>
      <c r="K436" s="192">
        <f t="shared" si="19"/>
        <v>0</v>
      </c>
      <c r="L436" s="192">
        <f t="shared" si="20"/>
        <v>500000</v>
      </c>
    </row>
    <row r="437" spans="1:12" ht="12.75">
      <c r="A437" t="s">
        <v>263</v>
      </c>
      <c r="B437" t="s">
        <v>1251</v>
      </c>
      <c r="C437" t="s">
        <v>1252</v>
      </c>
      <c r="D437">
        <v>0</v>
      </c>
      <c r="E437">
        <v>1544.66</v>
      </c>
      <c r="H437">
        <v>0</v>
      </c>
      <c r="I437">
        <v>1544.66</v>
      </c>
      <c r="J437" s="184">
        <f t="shared" si="22"/>
        <v>-1544.66</v>
      </c>
      <c r="K437" s="192">
        <f t="shared" si="19"/>
        <v>0</v>
      </c>
      <c r="L437" s="192">
        <f t="shared" si="20"/>
        <v>1544.66</v>
      </c>
    </row>
    <row r="438" spans="1:12" ht="12.75">
      <c r="A438" t="s">
        <v>263</v>
      </c>
      <c r="B438" t="s">
        <v>1253</v>
      </c>
      <c r="C438" t="s">
        <v>1254</v>
      </c>
      <c r="D438">
        <v>0</v>
      </c>
      <c r="E438">
        <v>658000</v>
      </c>
      <c r="F438">
        <v>14000</v>
      </c>
      <c r="G438">
        <v>0</v>
      </c>
      <c r="H438">
        <v>14000</v>
      </c>
      <c r="I438">
        <v>658000</v>
      </c>
      <c r="J438" s="184">
        <f t="shared" si="22"/>
        <v>-644000</v>
      </c>
      <c r="K438" s="192">
        <f t="shared" si="19"/>
        <v>0</v>
      </c>
      <c r="L438" s="192">
        <f t="shared" si="20"/>
        <v>644000</v>
      </c>
    </row>
    <row r="439" spans="1:12" ht="12.75">
      <c r="A439" t="s">
        <v>263</v>
      </c>
      <c r="B439" t="s">
        <v>1255</v>
      </c>
      <c r="C439" t="s">
        <v>1256</v>
      </c>
      <c r="D439">
        <v>0</v>
      </c>
      <c r="E439">
        <v>295069.85</v>
      </c>
      <c r="H439">
        <v>0</v>
      </c>
      <c r="I439">
        <v>295069.85</v>
      </c>
      <c r="J439" s="184">
        <f t="shared" si="22"/>
        <v>-295069.85</v>
      </c>
      <c r="K439" s="192">
        <f t="shared" si="19"/>
        <v>0</v>
      </c>
      <c r="L439" s="192">
        <f t="shared" si="20"/>
        <v>295069.85</v>
      </c>
    </row>
    <row r="440" spans="1:12" ht="12.75">
      <c r="A440" t="s">
        <v>263</v>
      </c>
      <c r="B440" t="s">
        <v>1257</v>
      </c>
      <c r="C440" t="s">
        <v>1258</v>
      </c>
      <c r="D440">
        <v>0</v>
      </c>
      <c r="E440">
        <v>27797.63</v>
      </c>
      <c r="H440">
        <v>0</v>
      </c>
      <c r="I440">
        <v>27797.63</v>
      </c>
      <c r="J440" s="184">
        <f t="shared" si="22"/>
        <v>-27797.63</v>
      </c>
      <c r="K440" s="192">
        <f t="shared" si="19"/>
        <v>0</v>
      </c>
      <c r="L440" s="192">
        <f t="shared" si="20"/>
        <v>27797.63</v>
      </c>
    </row>
    <row r="441" spans="1:14" ht="12.75">
      <c r="A441" t="s">
        <v>264</v>
      </c>
      <c r="B441" t="s">
        <v>1259</v>
      </c>
      <c r="C441" t="s">
        <v>1260</v>
      </c>
      <c r="D441">
        <v>180250.76</v>
      </c>
      <c r="E441">
        <v>0</v>
      </c>
      <c r="H441">
        <v>180250.76</v>
      </c>
      <c r="I441">
        <v>0</v>
      </c>
      <c r="J441" s="192">
        <v>232884.48664900952</v>
      </c>
      <c r="K441" s="192">
        <f t="shared" si="19"/>
        <v>232884.48664900952</v>
      </c>
      <c r="L441" s="192">
        <f t="shared" si="20"/>
        <v>0</v>
      </c>
      <c r="M441" s="192"/>
      <c r="N441" s="192"/>
    </row>
    <row r="442" spans="1:12" ht="12.75">
      <c r="A442" t="s">
        <v>265</v>
      </c>
      <c r="B442" t="s">
        <v>1261</v>
      </c>
      <c r="C442" t="s">
        <v>1262</v>
      </c>
      <c r="D442">
        <v>0</v>
      </c>
      <c r="E442">
        <v>0</v>
      </c>
      <c r="H442">
        <v>0</v>
      </c>
      <c r="I442">
        <v>0</v>
      </c>
      <c r="J442" s="184">
        <f t="shared" si="22"/>
        <v>0</v>
      </c>
      <c r="K442" s="192">
        <f t="shared" si="19"/>
        <v>0</v>
      </c>
      <c r="L442" s="192">
        <f t="shared" si="20"/>
        <v>0</v>
      </c>
    </row>
    <row r="443" spans="1:15" ht="12.75">
      <c r="A443" t="s">
        <v>266</v>
      </c>
      <c r="B443" t="s">
        <v>1263</v>
      </c>
      <c r="C443" t="s">
        <v>1264</v>
      </c>
      <c r="D443">
        <v>0</v>
      </c>
      <c r="E443">
        <v>0</v>
      </c>
      <c r="H443">
        <v>0</v>
      </c>
      <c r="I443">
        <v>0</v>
      </c>
      <c r="J443" s="184">
        <f t="shared" si="22"/>
        <v>0</v>
      </c>
      <c r="K443" s="192">
        <f t="shared" si="19"/>
        <v>0</v>
      </c>
      <c r="L443" s="192">
        <f t="shared" si="20"/>
        <v>0</v>
      </c>
      <c r="O443" s="184">
        <f>SUM(J443:J679)</f>
        <v>-1381286.9300000002</v>
      </c>
    </row>
    <row r="444" spans="1:12" ht="12.75">
      <c r="A444" t="s">
        <v>266</v>
      </c>
      <c r="B444" t="s">
        <v>1265</v>
      </c>
      <c r="C444" t="s">
        <v>1266</v>
      </c>
      <c r="D444">
        <v>0</v>
      </c>
      <c r="E444">
        <v>13985.86</v>
      </c>
      <c r="F444">
        <v>13985.86</v>
      </c>
      <c r="G444">
        <v>0</v>
      </c>
      <c r="H444">
        <v>13985.86</v>
      </c>
      <c r="I444">
        <v>13985.86</v>
      </c>
      <c r="J444" s="184">
        <f t="shared" si="22"/>
        <v>0</v>
      </c>
      <c r="K444" s="192">
        <f t="shared" si="19"/>
        <v>0</v>
      </c>
      <c r="L444" s="192">
        <f t="shared" si="20"/>
        <v>0</v>
      </c>
    </row>
    <row r="445" spans="1:12" ht="12.75">
      <c r="A445" t="s">
        <v>266</v>
      </c>
      <c r="B445" t="s">
        <v>1267</v>
      </c>
      <c r="C445" t="s">
        <v>1268</v>
      </c>
      <c r="D445">
        <v>0</v>
      </c>
      <c r="E445">
        <v>0</v>
      </c>
      <c r="H445">
        <v>0</v>
      </c>
      <c r="I445">
        <v>0</v>
      </c>
      <c r="J445" s="184">
        <f t="shared" si="22"/>
        <v>0</v>
      </c>
      <c r="K445" s="192">
        <f t="shared" si="19"/>
        <v>0</v>
      </c>
      <c r="L445" s="192">
        <f t="shared" si="20"/>
        <v>0</v>
      </c>
    </row>
    <row r="446" spans="1:12" ht="12.75">
      <c r="A446" t="s">
        <v>266</v>
      </c>
      <c r="B446" t="s">
        <v>1269</v>
      </c>
      <c r="C446" t="s">
        <v>1270</v>
      </c>
      <c r="D446">
        <v>0</v>
      </c>
      <c r="E446">
        <v>0</v>
      </c>
      <c r="H446">
        <v>0</v>
      </c>
      <c r="I446">
        <v>0</v>
      </c>
      <c r="J446" s="184">
        <f t="shared" si="22"/>
        <v>0</v>
      </c>
      <c r="K446" s="192">
        <f t="shared" si="19"/>
        <v>0</v>
      </c>
      <c r="L446" s="192">
        <f t="shared" si="20"/>
        <v>0</v>
      </c>
    </row>
    <row r="447" spans="1:12" ht="12.75">
      <c r="A447" t="s">
        <v>266</v>
      </c>
      <c r="B447" t="s">
        <v>1271</v>
      </c>
      <c r="C447" t="s">
        <v>1272</v>
      </c>
      <c r="D447">
        <v>0</v>
      </c>
      <c r="E447">
        <v>5.684341886080802E-14</v>
      </c>
      <c r="H447">
        <v>0</v>
      </c>
      <c r="I447">
        <v>5.684341886080802E-14</v>
      </c>
      <c r="J447" s="184">
        <f t="shared" si="22"/>
        <v>-5.684341886080802E-14</v>
      </c>
      <c r="K447" s="192">
        <f t="shared" si="19"/>
        <v>0</v>
      </c>
      <c r="L447" s="192">
        <f t="shared" si="20"/>
        <v>5.684341886080802E-14</v>
      </c>
    </row>
    <row r="448" spans="1:12" ht="12.75">
      <c r="A448" t="s">
        <v>266</v>
      </c>
      <c r="B448" t="s">
        <v>1273</v>
      </c>
      <c r="C448" t="s">
        <v>1274</v>
      </c>
      <c r="D448">
        <v>0</v>
      </c>
      <c r="E448">
        <v>0</v>
      </c>
      <c r="H448">
        <v>0</v>
      </c>
      <c r="I448">
        <v>0</v>
      </c>
      <c r="J448" s="184">
        <f t="shared" si="22"/>
        <v>0</v>
      </c>
      <c r="K448" s="192">
        <f t="shared" si="19"/>
        <v>0</v>
      </c>
      <c r="L448" s="192">
        <f t="shared" si="20"/>
        <v>0</v>
      </c>
    </row>
    <row r="449" spans="1:12" ht="12.75">
      <c r="A449" t="s">
        <v>266</v>
      </c>
      <c r="B449" t="s">
        <v>1275</v>
      </c>
      <c r="C449" t="s">
        <v>1276</v>
      </c>
      <c r="D449">
        <v>0</v>
      </c>
      <c r="E449">
        <v>17.850000000000023</v>
      </c>
      <c r="H449">
        <v>0</v>
      </c>
      <c r="I449">
        <v>17.850000000000023</v>
      </c>
      <c r="J449" s="184">
        <f t="shared" si="22"/>
        <v>-17.850000000000023</v>
      </c>
      <c r="K449" s="192">
        <f t="shared" si="19"/>
        <v>0</v>
      </c>
      <c r="L449" s="192">
        <f t="shared" si="20"/>
        <v>17.850000000000023</v>
      </c>
    </row>
    <row r="450" spans="1:12" ht="12.75">
      <c r="A450" t="s">
        <v>266</v>
      </c>
      <c r="B450" t="s">
        <v>1277</v>
      </c>
      <c r="C450" t="s">
        <v>1278</v>
      </c>
      <c r="D450">
        <v>0</v>
      </c>
      <c r="E450">
        <v>0</v>
      </c>
      <c r="H450">
        <v>0</v>
      </c>
      <c r="I450">
        <v>0</v>
      </c>
      <c r="J450" s="184">
        <f t="shared" si="22"/>
        <v>0</v>
      </c>
      <c r="K450" s="192">
        <f t="shared" si="19"/>
        <v>0</v>
      </c>
      <c r="L450" s="192">
        <f t="shared" si="20"/>
        <v>0</v>
      </c>
    </row>
    <row r="451" spans="1:12" ht="12.75">
      <c r="A451" t="s">
        <v>266</v>
      </c>
      <c r="B451" t="s">
        <v>1279</v>
      </c>
      <c r="C451" t="s">
        <v>1280</v>
      </c>
      <c r="D451">
        <v>0</v>
      </c>
      <c r="E451">
        <v>83.06</v>
      </c>
      <c r="H451">
        <v>0</v>
      </c>
      <c r="I451">
        <v>83.06</v>
      </c>
      <c r="J451" s="184">
        <f t="shared" si="22"/>
        <v>-83.06</v>
      </c>
      <c r="K451" s="192">
        <f t="shared" si="19"/>
        <v>0</v>
      </c>
      <c r="L451" s="192">
        <f t="shared" si="20"/>
        <v>83.06</v>
      </c>
    </row>
    <row r="452" spans="1:12" ht="12.75">
      <c r="A452" t="s">
        <v>266</v>
      </c>
      <c r="B452" t="s">
        <v>1281</v>
      </c>
      <c r="C452" t="s">
        <v>1282</v>
      </c>
      <c r="D452">
        <v>0</v>
      </c>
      <c r="E452">
        <v>0</v>
      </c>
      <c r="H452">
        <v>0</v>
      </c>
      <c r="I452">
        <v>0</v>
      </c>
      <c r="J452" s="184">
        <f t="shared" si="22"/>
        <v>0</v>
      </c>
      <c r="K452" s="192">
        <f t="shared" si="19"/>
        <v>0</v>
      </c>
      <c r="L452" s="192">
        <f t="shared" si="20"/>
        <v>0</v>
      </c>
    </row>
    <row r="453" spans="1:12" ht="12.75">
      <c r="A453" t="s">
        <v>266</v>
      </c>
      <c r="B453" t="s">
        <v>1283</v>
      </c>
      <c r="C453" t="s">
        <v>1284</v>
      </c>
      <c r="D453">
        <v>0</v>
      </c>
      <c r="E453">
        <v>0</v>
      </c>
      <c r="H453">
        <v>0</v>
      </c>
      <c r="I453">
        <v>0</v>
      </c>
      <c r="J453" s="184">
        <f t="shared" si="22"/>
        <v>0</v>
      </c>
      <c r="K453" s="192">
        <f t="shared" si="19"/>
        <v>0</v>
      </c>
      <c r="L453" s="192">
        <f t="shared" si="20"/>
        <v>0</v>
      </c>
    </row>
    <row r="454" spans="1:12" ht="12.75">
      <c r="A454" t="s">
        <v>266</v>
      </c>
      <c r="B454" t="s">
        <v>1285</v>
      </c>
      <c r="C454" t="s">
        <v>1286</v>
      </c>
      <c r="D454">
        <v>0</v>
      </c>
      <c r="E454">
        <v>0</v>
      </c>
      <c r="H454">
        <v>0</v>
      </c>
      <c r="I454">
        <v>0</v>
      </c>
      <c r="J454" s="184">
        <f t="shared" si="22"/>
        <v>0</v>
      </c>
      <c r="K454" s="192">
        <f t="shared" si="19"/>
        <v>0</v>
      </c>
      <c r="L454" s="192">
        <f t="shared" si="20"/>
        <v>0</v>
      </c>
    </row>
    <row r="455" spans="1:12" ht="12.75">
      <c r="A455" t="s">
        <v>266</v>
      </c>
      <c r="B455" t="s">
        <v>1287</v>
      </c>
      <c r="C455" t="s">
        <v>1288</v>
      </c>
      <c r="D455">
        <v>0</v>
      </c>
      <c r="E455">
        <v>0</v>
      </c>
      <c r="H455">
        <v>0</v>
      </c>
      <c r="I455">
        <v>0</v>
      </c>
      <c r="J455" s="184">
        <f t="shared" si="22"/>
        <v>0</v>
      </c>
      <c r="K455" s="192">
        <f aca="true" t="shared" si="23" ref="K455:K518">IF(J455&gt;0,J455,0)</f>
        <v>0</v>
      </c>
      <c r="L455" s="192">
        <f aca="true" t="shared" si="24" ref="L455:L518">IF(J455&lt;0,-J455,0)</f>
        <v>0</v>
      </c>
    </row>
    <row r="456" spans="1:12" ht="12.75">
      <c r="A456" t="s">
        <v>266</v>
      </c>
      <c r="B456" t="s">
        <v>1289</v>
      </c>
      <c r="C456" t="s">
        <v>1290</v>
      </c>
      <c r="D456">
        <v>0</v>
      </c>
      <c r="E456">
        <v>0</v>
      </c>
      <c r="H456">
        <v>0</v>
      </c>
      <c r="I456">
        <v>0</v>
      </c>
      <c r="J456" s="184">
        <f t="shared" si="22"/>
        <v>0</v>
      </c>
      <c r="K456" s="192">
        <f t="shared" si="23"/>
        <v>0</v>
      </c>
      <c r="L456" s="192">
        <f t="shared" si="24"/>
        <v>0</v>
      </c>
    </row>
    <row r="457" spans="1:12" ht="12.75">
      <c r="A457" t="s">
        <v>266</v>
      </c>
      <c r="B457" t="s">
        <v>1291</v>
      </c>
      <c r="C457" t="s">
        <v>1292</v>
      </c>
      <c r="D457">
        <v>0</v>
      </c>
      <c r="E457">
        <v>0</v>
      </c>
      <c r="H457">
        <v>0</v>
      </c>
      <c r="I457">
        <v>0</v>
      </c>
      <c r="J457" s="184">
        <f t="shared" si="22"/>
        <v>0</v>
      </c>
      <c r="K457" s="192">
        <f t="shared" si="23"/>
        <v>0</v>
      </c>
      <c r="L457" s="192">
        <f t="shared" si="24"/>
        <v>0</v>
      </c>
    </row>
    <row r="458" spans="1:12" ht="12.75">
      <c r="A458" t="s">
        <v>266</v>
      </c>
      <c r="B458" t="s">
        <v>1293</v>
      </c>
      <c r="C458" t="s">
        <v>1294</v>
      </c>
      <c r="D458">
        <v>0</v>
      </c>
      <c r="E458">
        <v>1473.28</v>
      </c>
      <c r="H458">
        <v>0</v>
      </c>
      <c r="I458">
        <v>1473.28</v>
      </c>
      <c r="J458" s="184">
        <f t="shared" si="22"/>
        <v>-1473.28</v>
      </c>
      <c r="K458" s="192">
        <f t="shared" si="23"/>
        <v>0</v>
      </c>
      <c r="L458" s="192">
        <f t="shared" si="24"/>
        <v>1473.28</v>
      </c>
    </row>
    <row r="459" spans="1:12" ht="12.75">
      <c r="A459" t="s">
        <v>266</v>
      </c>
      <c r="B459" t="s">
        <v>1295</v>
      </c>
      <c r="C459" t="s">
        <v>1296</v>
      </c>
      <c r="D459">
        <v>0</v>
      </c>
      <c r="E459">
        <v>0.53</v>
      </c>
      <c r="H459">
        <v>0</v>
      </c>
      <c r="I459">
        <v>0.53</v>
      </c>
      <c r="J459" s="184">
        <f t="shared" si="22"/>
        <v>-0.53</v>
      </c>
      <c r="K459" s="192">
        <f t="shared" si="23"/>
        <v>0</v>
      </c>
      <c r="L459" s="192">
        <f t="shared" si="24"/>
        <v>0.53</v>
      </c>
    </row>
    <row r="460" spans="1:12" ht="12.75">
      <c r="A460" t="s">
        <v>266</v>
      </c>
      <c r="B460" t="s">
        <v>1297</v>
      </c>
      <c r="C460" t="s">
        <v>1298</v>
      </c>
      <c r="D460">
        <v>0</v>
      </c>
      <c r="E460">
        <v>0</v>
      </c>
      <c r="H460">
        <v>0</v>
      </c>
      <c r="I460">
        <v>0</v>
      </c>
      <c r="J460" s="184">
        <f t="shared" si="22"/>
        <v>0</v>
      </c>
      <c r="K460" s="192">
        <f t="shared" si="23"/>
        <v>0</v>
      </c>
      <c r="L460" s="192">
        <f t="shared" si="24"/>
        <v>0</v>
      </c>
    </row>
    <row r="461" spans="1:12" ht="12.75">
      <c r="A461" t="s">
        <v>266</v>
      </c>
      <c r="B461" t="s">
        <v>1299</v>
      </c>
      <c r="C461" t="s">
        <v>1300</v>
      </c>
      <c r="D461">
        <v>0</v>
      </c>
      <c r="E461">
        <v>80.71</v>
      </c>
      <c r="H461">
        <v>0</v>
      </c>
      <c r="I461">
        <v>80.71</v>
      </c>
      <c r="J461" s="184">
        <f t="shared" si="22"/>
        <v>-80.71</v>
      </c>
      <c r="K461" s="192">
        <f t="shared" si="23"/>
        <v>0</v>
      </c>
      <c r="L461" s="192">
        <f t="shared" si="24"/>
        <v>80.71</v>
      </c>
    </row>
    <row r="462" spans="1:12" ht="12.75">
      <c r="A462" t="s">
        <v>266</v>
      </c>
      <c r="B462" t="s">
        <v>1301</v>
      </c>
      <c r="C462" t="s">
        <v>1302</v>
      </c>
      <c r="D462">
        <v>0</v>
      </c>
      <c r="E462">
        <v>366.44</v>
      </c>
      <c r="H462">
        <v>0</v>
      </c>
      <c r="I462">
        <v>366.44</v>
      </c>
      <c r="J462" s="184">
        <f t="shared" si="22"/>
        <v>-366.44</v>
      </c>
      <c r="K462" s="192">
        <f t="shared" si="23"/>
        <v>0</v>
      </c>
      <c r="L462" s="192">
        <f t="shared" si="24"/>
        <v>366.44</v>
      </c>
    </row>
    <row r="463" spans="1:12" ht="12.75">
      <c r="A463" t="s">
        <v>266</v>
      </c>
      <c r="B463" t="s">
        <v>1303</v>
      </c>
      <c r="C463" t="s">
        <v>1304</v>
      </c>
      <c r="D463">
        <v>0</v>
      </c>
      <c r="E463">
        <v>2387.34</v>
      </c>
      <c r="H463">
        <v>0</v>
      </c>
      <c r="I463">
        <v>2387.34</v>
      </c>
      <c r="J463" s="184">
        <f t="shared" si="22"/>
        <v>-2387.34</v>
      </c>
      <c r="K463" s="192">
        <f t="shared" si="23"/>
        <v>0</v>
      </c>
      <c r="L463" s="192">
        <f t="shared" si="24"/>
        <v>2387.34</v>
      </c>
    </row>
    <row r="464" spans="1:12" ht="12.75">
      <c r="A464" t="s">
        <v>266</v>
      </c>
      <c r="B464" t="s">
        <v>1305</v>
      </c>
      <c r="C464" t="s">
        <v>1306</v>
      </c>
      <c r="D464">
        <v>0</v>
      </c>
      <c r="E464">
        <v>0</v>
      </c>
      <c r="H464">
        <v>0</v>
      </c>
      <c r="I464">
        <v>0</v>
      </c>
      <c r="J464" s="184">
        <f t="shared" si="22"/>
        <v>0</v>
      </c>
      <c r="K464" s="192">
        <f t="shared" si="23"/>
        <v>0</v>
      </c>
      <c r="L464" s="192">
        <f t="shared" si="24"/>
        <v>0</v>
      </c>
    </row>
    <row r="465" spans="1:12" ht="12.75">
      <c r="A465" t="s">
        <v>266</v>
      </c>
      <c r="B465" t="s">
        <v>1307</v>
      </c>
      <c r="C465" t="s">
        <v>1308</v>
      </c>
      <c r="D465">
        <v>0</v>
      </c>
      <c r="E465">
        <v>17.34</v>
      </c>
      <c r="H465">
        <v>0</v>
      </c>
      <c r="I465">
        <v>17.34</v>
      </c>
      <c r="J465" s="184">
        <f t="shared" si="22"/>
        <v>-17.34</v>
      </c>
      <c r="K465" s="192">
        <f t="shared" si="23"/>
        <v>0</v>
      </c>
      <c r="L465" s="192">
        <f t="shared" si="24"/>
        <v>17.34</v>
      </c>
    </row>
    <row r="466" spans="1:12" ht="12.75">
      <c r="A466" t="s">
        <v>266</v>
      </c>
      <c r="B466" t="s">
        <v>1309</v>
      </c>
      <c r="C466" t="s">
        <v>1310</v>
      </c>
      <c r="D466">
        <v>0</v>
      </c>
      <c r="E466">
        <v>0</v>
      </c>
      <c r="H466">
        <v>0</v>
      </c>
      <c r="I466">
        <v>0</v>
      </c>
      <c r="J466" s="184">
        <f t="shared" si="22"/>
        <v>0</v>
      </c>
      <c r="K466" s="192">
        <f t="shared" si="23"/>
        <v>0</v>
      </c>
      <c r="L466" s="192">
        <f t="shared" si="24"/>
        <v>0</v>
      </c>
    </row>
    <row r="467" spans="1:12" ht="12.75">
      <c r="A467" t="s">
        <v>266</v>
      </c>
      <c r="B467" t="s">
        <v>1311</v>
      </c>
      <c r="C467" t="s">
        <v>1312</v>
      </c>
      <c r="D467">
        <v>0</v>
      </c>
      <c r="E467">
        <v>1513.25</v>
      </c>
      <c r="H467">
        <v>0</v>
      </c>
      <c r="I467">
        <v>1513.25</v>
      </c>
      <c r="J467" s="184">
        <f t="shared" si="22"/>
        <v>-1513.25</v>
      </c>
      <c r="K467" s="192">
        <f t="shared" si="23"/>
        <v>0</v>
      </c>
      <c r="L467" s="192">
        <f t="shared" si="24"/>
        <v>1513.25</v>
      </c>
    </row>
    <row r="468" spans="1:12" ht="12.75">
      <c r="A468" t="s">
        <v>266</v>
      </c>
      <c r="B468" t="s">
        <v>1313</v>
      </c>
      <c r="C468" t="s">
        <v>1314</v>
      </c>
      <c r="D468">
        <v>0</v>
      </c>
      <c r="E468">
        <v>0</v>
      </c>
      <c r="H468">
        <v>0</v>
      </c>
      <c r="I468">
        <v>0</v>
      </c>
      <c r="J468" s="184">
        <f t="shared" si="22"/>
        <v>0</v>
      </c>
      <c r="K468" s="192">
        <f t="shared" si="23"/>
        <v>0</v>
      </c>
      <c r="L468" s="192">
        <f t="shared" si="24"/>
        <v>0</v>
      </c>
    </row>
    <row r="469" spans="1:12" ht="12.75">
      <c r="A469" t="s">
        <v>266</v>
      </c>
      <c r="B469" t="s">
        <v>1315</v>
      </c>
      <c r="C469" t="s">
        <v>1316</v>
      </c>
      <c r="D469">
        <v>0</v>
      </c>
      <c r="E469">
        <v>94.4</v>
      </c>
      <c r="H469">
        <v>0</v>
      </c>
      <c r="I469">
        <v>94.4</v>
      </c>
      <c r="J469" s="184">
        <f t="shared" si="22"/>
        <v>-94.4</v>
      </c>
      <c r="K469" s="192">
        <f t="shared" si="23"/>
        <v>0</v>
      </c>
      <c r="L469" s="192">
        <f t="shared" si="24"/>
        <v>94.4</v>
      </c>
    </row>
    <row r="470" spans="1:12" ht="12.75">
      <c r="A470" t="s">
        <v>266</v>
      </c>
      <c r="B470" t="s">
        <v>1317</v>
      </c>
      <c r="C470" t="s">
        <v>1318</v>
      </c>
      <c r="D470">
        <v>0</v>
      </c>
      <c r="E470">
        <v>17.699999999999996</v>
      </c>
      <c r="H470">
        <v>0</v>
      </c>
      <c r="I470">
        <v>17.699999999999996</v>
      </c>
      <c r="J470" s="184">
        <f t="shared" si="22"/>
        <v>-17.699999999999996</v>
      </c>
      <c r="K470" s="192">
        <f t="shared" si="23"/>
        <v>0</v>
      </c>
      <c r="L470" s="192">
        <f t="shared" si="24"/>
        <v>17.699999999999996</v>
      </c>
    </row>
    <row r="471" spans="1:12" ht="12.75">
      <c r="A471" t="s">
        <v>266</v>
      </c>
      <c r="B471" t="s">
        <v>1319</v>
      </c>
      <c r="C471" t="s">
        <v>1320</v>
      </c>
      <c r="D471">
        <v>16.82</v>
      </c>
      <c r="E471">
        <v>0</v>
      </c>
      <c r="H471">
        <v>16.82</v>
      </c>
      <c r="I471">
        <v>0</v>
      </c>
      <c r="J471" s="184">
        <f t="shared" si="22"/>
        <v>16.82</v>
      </c>
      <c r="K471" s="192">
        <f t="shared" si="23"/>
        <v>16.82</v>
      </c>
      <c r="L471" s="192">
        <f t="shared" si="24"/>
        <v>0</v>
      </c>
    </row>
    <row r="472" spans="1:12" ht="12.75">
      <c r="A472" t="s">
        <v>266</v>
      </c>
      <c r="B472" t="s">
        <v>1321</v>
      </c>
      <c r="C472" t="s">
        <v>1322</v>
      </c>
      <c r="D472">
        <v>315.75999999999993</v>
      </c>
      <c r="E472">
        <v>0</v>
      </c>
      <c r="F472">
        <v>20.11</v>
      </c>
      <c r="G472">
        <v>20.11</v>
      </c>
      <c r="H472">
        <v>335.86999999999995</v>
      </c>
      <c r="I472">
        <v>20.11</v>
      </c>
      <c r="J472" s="184">
        <f t="shared" si="22"/>
        <v>315.75999999999993</v>
      </c>
      <c r="K472" s="192">
        <f t="shared" si="23"/>
        <v>315.75999999999993</v>
      </c>
      <c r="L472" s="192">
        <f t="shared" si="24"/>
        <v>0</v>
      </c>
    </row>
    <row r="473" spans="1:12" ht="12.75">
      <c r="A473" t="s">
        <v>266</v>
      </c>
      <c r="B473" t="s">
        <v>1323</v>
      </c>
      <c r="C473" t="s">
        <v>1324</v>
      </c>
      <c r="D473">
        <v>0</v>
      </c>
      <c r="E473">
        <v>91.97000000000003</v>
      </c>
      <c r="H473">
        <v>0</v>
      </c>
      <c r="I473">
        <v>91.97000000000003</v>
      </c>
      <c r="J473" s="184">
        <f t="shared" si="22"/>
        <v>-91.97000000000003</v>
      </c>
      <c r="K473" s="192">
        <f t="shared" si="23"/>
        <v>0</v>
      </c>
      <c r="L473" s="192">
        <f t="shared" si="24"/>
        <v>91.97000000000003</v>
      </c>
    </row>
    <row r="474" spans="1:12" ht="12.75">
      <c r="A474" t="s">
        <v>266</v>
      </c>
      <c r="B474" t="s">
        <v>1325</v>
      </c>
      <c r="C474" t="s">
        <v>1326</v>
      </c>
      <c r="D474">
        <v>0</v>
      </c>
      <c r="E474">
        <v>31</v>
      </c>
      <c r="H474">
        <v>0</v>
      </c>
      <c r="I474">
        <v>31</v>
      </c>
      <c r="J474" s="184">
        <f t="shared" si="22"/>
        <v>-31</v>
      </c>
      <c r="K474" s="192">
        <f t="shared" si="23"/>
        <v>0</v>
      </c>
      <c r="L474" s="192">
        <f t="shared" si="24"/>
        <v>31</v>
      </c>
    </row>
    <row r="475" spans="1:12" ht="12.75">
      <c r="A475" t="s">
        <v>266</v>
      </c>
      <c r="B475" t="s">
        <v>1327</v>
      </c>
      <c r="C475" t="s">
        <v>1328</v>
      </c>
      <c r="D475">
        <v>0</v>
      </c>
      <c r="E475">
        <v>23.8</v>
      </c>
      <c r="H475">
        <v>0</v>
      </c>
      <c r="I475">
        <v>23.8</v>
      </c>
      <c r="J475" s="184">
        <f t="shared" si="22"/>
        <v>-23.8</v>
      </c>
      <c r="K475" s="192">
        <f t="shared" si="23"/>
        <v>0</v>
      </c>
      <c r="L475" s="192">
        <f t="shared" si="24"/>
        <v>23.8</v>
      </c>
    </row>
    <row r="476" spans="1:12" ht="12.75">
      <c r="A476" t="s">
        <v>266</v>
      </c>
      <c r="B476" t="s">
        <v>1329</v>
      </c>
      <c r="C476" t="s">
        <v>1330</v>
      </c>
      <c r="D476">
        <v>0</v>
      </c>
      <c r="E476">
        <v>50</v>
      </c>
      <c r="H476">
        <v>0</v>
      </c>
      <c r="I476">
        <v>50</v>
      </c>
      <c r="J476" s="184">
        <f t="shared" si="22"/>
        <v>-50</v>
      </c>
      <c r="K476" s="192">
        <f t="shared" si="23"/>
        <v>0</v>
      </c>
      <c r="L476" s="192">
        <f t="shared" si="24"/>
        <v>50</v>
      </c>
    </row>
    <row r="477" spans="1:12" ht="12.75">
      <c r="A477" t="s">
        <v>266</v>
      </c>
      <c r="B477" t="s">
        <v>1331</v>
      </c>
      <c r="C477" t="s">
        <v>1332</v>
      </c>
      <c r="D477">
        <v>0</v>
      </c>
      <c r="E477">
        <v>7</v>
      </c>
      <c r="H477">
        <v>0</v>
      </c>
      <c r="I477">
        <v>7</v>
      </c>
      <c r="J477" s="184">
        <f t="shared" si="22"/>
        <v>-7</v>
      </c>
      <c r="K477" s="192">
        <f t="shared" si="23"/>
        <v>0</v>
      </c>
      <c r="L477" s="192">
        <f t="shared" si="24"/>
        <v>7</v>
      </c>
    </row>
    <row r="478" spans="1:12" ht="12.75">
      <c r="A478" t="s">
        <v>266</v>
      </c>
      <c r="B478" t="s">
        <v>1333</v>
      </c>
      <c r="C478" t="s">
        <v>1334</v>
      </c>
      <c r="D478">
        <v>0</v>
      </c>
      <c r="E478">
        <v>293.58</v>
      </c>
      <c r="H478">
        <v>0</v>
      </c>
      <c r="I478">
        <v>293.58</v>
      </c>
      <c r="J478" s="184">
        <f t="shared" si="22"/>
        <v>-293.58</v>
      </c>
      <c r="K478" s="192">
        <f t="shared" si="23"/>
        <v>0</v>
      </c>
      <c r="L478" s="192">
        <f t="shared" si="24"/>
        <v>293.58</v>
      </c>
    </row>
    <row r="479" spans="1:12" ht="12.75">
      <c r="A479" t="s">
        <v>266</v>
      </c>
      <c r="B479" t="s">
        <v>1335</v>
      </c>
      <c r="C479" t="s">
        <v>1336</v>
      </c>
      <c r="D479">
        <v>0.08</v>
      </c>
      <c r="E479">
        <v>0</v>
      </c>
      <c r="H479">
        <v>0.08</v>
      </c>
      <c r="I479">
        <v>0</v>
      </c>
      <c r="J479" s="184">
        <f t="shared" si="22"/>
        <v>0.08</v>
      </c>
      <c r="K479" s="192">
        <f t="shared" si="23"/>
        <v>0.08</v>
      </c>
      <c r="L479" s="192">
        <f t="shared" si="24"/>
        <v>0</v>
      </c>
    </row>
    <row r="480" spans="1:12" ht="12.75">
      <c r="A480" t="s">
        <v>266</v>
      </c>
      <c r="B480" t="s">
        <v>1337</v>
      </c>
      <c r="C480" t="s">
        <v>1338</v>
      </c>
      <c r="D480">
        <v>0</v>
      </c>
      <c r="E480">
        <v>32.489999999999995</v>
      </c>
      <c r="F480">
        <v>123.05</v>
      </c>
      <c r="G480">
        <v>123.05</v>
      </c>
      <c r="H480">
        <v>123.05</v>
      </c>
      <c r="I480">
        <v>155.54</v>
      </c>
      <c r="J480" s="184">
        <f t="shared" si="22"/>
        <v>-32.489999999999995</v>
      </c>
      <c r="K480" s="192">
        <f t="shared" si="23"/>
        <v>0</v>
      </c>
      <c r="L480" s="192">
        <f t="shared" si="24"/>
        <v>32.489999999999995</v>
      </c>
    </row>
    <row r="481" spans="1:12" ht="12.75">
      <c r="A481" t="s">
        <v>266</v>
      </c>
      <c r="B481" t="s">
        <v>1339</v>
      </c>
      <c r="C481" t="s">
        <v>1340</v>
      </c>
      <c r="D481">
        <v>0</v>
      </c>
      <c r="E481">
        <v>190.92</v>
      </c>
      <c r="H481">
        <v>0</v>
      </c>
      <c r="I481">
        <v>190.92</v>
      </c>
      <c r="J481" s="184">
        <f t="shared" si="22"/>
        <v>-190.92</v>
      </c>
      <c r="K481" s="192">
        <f t="shared" si="23"/>
        <v>0</v>
      </c>
      <c r="L481" s="192">
        <f t="shared" si="24"/>
        <v>190.92</v>
      </c>
    </row>
    <row r="482" spans="1:12" ht="12.75">
      <c r="A482" t="s">
        <v>266</v>
      </c>
      <c r="B482" t="s">
        <v>1341</v>
      </c>
      <c r="C482" t="s">
        <v>1342</v>
      </c>
      <c r="D482">
        <v>0</v>
      </c>
      <c r="E482">
        <v>105.83</v>
      </c>
      <c r="H482">
        <v>0</v>
      </c>
      <c r="I482">
        <v>105.83</v>
      </c>
      <c r="J482" s="184">
        <f t="shared" si="22"/>
        <v>-105.83</v>
      </c>
      <c r="K482" s="192">
        <f t="shared" si="23"/>
        <v>0</v>
      </c>
      <c r="L482" s="192">
        <f t="shared" si="24"/>
        <v>105.83</v>
      </c>
    </row>
    <row r="483" spans="1:12" ht="12.75">
      <c r="A483" t="s">
        <v>266</v>
      </c>
      <c r="B483" t="s">
        <v>1343</v>
      </c>
      <c r="C483" t="s">
        <v>1344</v>
      </c>
      <c r="D483">
        <v>0</v>
      </c>
      <c r="E483">
        <v>2</v>
      </c>
      <c r="H483">
        <v>0</v>
      </c>
      <c r="I483">
        <v>2</v>
      </c>
      <c r="J483" s="184">
        <f t="shared" si="22"/>
        <v>-2</v>
      </c>
      <c r="K483" s="192">
        <f t="shared" si="23"/>
        <v>0</v>
      </c>
      <c r="L483" s="192">
        <f t="shared" si="24"/>
        <v>2</v>
      </c>
    </row>
    <row r="484" spans="1:12" ht="12.75">
      <c r="A484" t="s">
        <v>266</v>
      </c>
      <c r="B484" t="s">
        <v>1345</v>
      </c>
      <c r="C484" t="s">
        <v>1346</v>
      </c>
      <c r="D484">
        <v>0</v>
      </c>
      <c r="E484">
        <v>337.79</v>
      </c>
      <c r="H484">
        <v>0</v>
      </c>
      <c r="I484">
        <v>337.79</v>
      </c>
      <c r="J484" s="184">
        <f t="shared" si="22"/>
        <v>-337.79</v>
      </c>
      <c r="K484" s="192">
        <f t="shared" si="23"/>
        <v>0</v>
      </c>
      <c r="L484" s="192">
        <f t="shared" si="24"/>
        <v>337.79</v>
      </c>
    </row>
    <row r="485" spans="1:12" ht="12.75">
      <c r="A485" t="s">
        <v>266</v>
      </c>
      <c r="B485" t="s">
        <v>1347</v>
      </c>
      <c r="C485" t="s">
        <v>1348</v>
      </c>
      <c r="D485">
        <v>0</v>
      </c>
      <c r="E485">
        <v>3.07</v>
      </c>
      <c r="H485">
        <v>0</v>
      </c>
      <c r="I485">
        <v>3.07</v>
      </c>
      <c r="J485" s="184">
        <f aca="true" t="shared" si="25" ref="J485:J548">SUM(H485,-I485)</f>
        <v>-3.07</v>
      </c>
      <c r="K485" s="192">
        <f t="shared" si="23"/>
        <v>0</v>
      </c>
      <c r="L485" s="192">
        <f t="shared" si="24"/>
        <v>3.07</v>
      </c>
    </row>
    <row r="486" spans="1:12" ht="12.75">
      <c r="A486" t="s">
        <v>266</v>
      </c>
      <c r="B486" t="s">
        <v>1349</v>
      </c>
      <c r="C486" t="s">
        <v>1350</v>
      </c>
      <c r="D486">
        <v>0</v>
      </c>
      <c r="E486">
        <v>90</v>
      </c>
      <c r="H486">
        <v>0</v>
      </c>
      <c r="I486">
        <v>90</v>
      </c>
      <c r="J486" s="184">
        <f t="shared" si="25"/>
        <v>-90</v>
      </c>
      <c r="K486" s="192">
        <f t="shared" si="23"/>
        <v>0</v>
      </c>
      <c r="L486" s="192">
        <f t="shared" si="24"/>
        <v>90</v>
      </c>
    </row>
    <row r="487" spans="1:12" ht="12.75">
      <c r="A487" t="s">
        <v>266</v>
      </c>
      <c r="B487" t="s">
        <v>1351</v>
      </c>
      <c r="C487" t="s">
        <v>1352</v>
      </c>
      <c r="D487">
        <v>0</v>
      </c>
      <c r="E487">
        <v>1351.01</v>
      </c>
      <c r="H487">
        <v>0</v>
      </c>
      <c r="I487">
        <v>1351.01</v>
      </c>
      <c r="J487" s="184">
        <f t="shared" si="25"/>
        <v>-1351.01</v>
      </c>
      <c r="K487" s="192">
        <f t="shared" si="23"/>
        <v>0</v>
      </c>
      <c r="L487" s="192">
        <f t="shared" si="24"/>
        <v>1351.01</v>
      </c>
    </row>
    <row r="488" spans="1:12" ht="12.75">
      <c r="A488" t="s">
        <v>266</v>
      </c>
      <c r="B488" t="s">
        <v>1353</v>
      </c>
      <c r="C488" t="s">
        <v>1354</v>
      </c>
      <c r="D488">
        <v>0</v>
      </c>
      <c r="E488">
        <v>730.81</v>
      </c>
      <c r="H488">
        <v>0</v>
      </c>
      <c r="I488">
        <v>730.81</v>
      </c>
      <c r="J488" s="184">
        <f t="shared" si="25"/>
        <v>-730.81</v>
      </c>
      <c r="K488" s="192">
        <f t="shared" si="23"/>
        <v>0</v>
      </c>
      <c r="L488" s="192">
        <f t="shared" si="24"/>
        <v>730.81</v>
      </c>
    </row>
    <row r="489" spans="1:12" ht="12.75">
      <c r="A489" t="s">
        <v>266</v>
      </c>
      <c r="B489" t="s">
        <v>1355</v>
      </c>
      <c r="C489" t="s">
        <v>1356</v>
      </c>
      <c r="D489">
        <v>0</v>
      </c>
      <c r="E489">
        <v>300.08</v>
      </c>
      <c r="H489">
        <v>0</v>
      </c>
      <c r="I489">
        <v>300.08</v>
      </c>
      <c r="J489" s="184">
        <f t="shared" si="25"/>
        <v>-300.08</v>
      </c>
      <c r="K489" s="192">
        <f t="shared" si="23"/>
        <v>0</v>
      </c>
      <c r="L489" s="192">
        <f t="shared" si="24"/>
        <v>300.08</v>
      </c>
    </row>
    <row r="490" spans="1:12" ht="12.75">
      <c r="A490" t="s">
        <v>266</v>
      </c>
      <c r="B490" t="s">
        <v>1357</v>
      </c>
      <c r="C490" t="s">
        <v>1204</v>
      </c>
      <c r="D490">
        <v>0</v>
      </c>
      <c r="E490">
        <v>0.8</v>
      </c>
      <c r="H490">
        <v>0</v>
      </c>
      <c r="I490">
        <v>0.8</v>
      </c>
      <c r="J490" s="184">
        <f t="shared" si="25"/>
        <v>-0.8</v>
      </c>
      <c r="K490" s="192">
        <f t="shared" si="23"/>
        <v>0</v>
      </c>
      <c r="L490" s="192">
        <f t="shared" si="24"/>
        <v>0.8</v>
      </c>
    </row>
    <row r="491" spans="1:12" ht="12.75">
      <c r="A491" t="s">
        <v>266</v>
      </c>
      <c r="B491" t="s">
        <v>1358</v>
      </c>
      <c r="C491" t="s">
        <v>1359</v>
      </c>
      <c r="D491">
        <v>0</v>
      </c>
      <c r="E491">
        <v>347.85</v>
      </c>
      <c r="F491">
        <v>83.64</v>
      </c>
      <c r="G491">
        <v>83.64</v>
      </c>
      <c r="H491">
        <v>83.64</v>
      </c>
      <c r="I491">
        <v>431.49</v>
      </c>
      <c r="J491" s="184">
        <f t="shared" si="25"/>
        <v>-347.85</v>
      </c>
      <c r="K491" s="192">
        <f t="shared" si="23"/>
        <v>0</v>
      </c>
      <c r="L491" s="192">
        <f t="shared" si="24"/>
        <v>347.85</v>
      </c>
    </row>
    <row r="492" spans="1:12" ht="12.75">
      <c r="A492" t="s">
        <v>266</v>
      </c>
      <c r="B492" t="s">
        <v>1360</v>
      </c>
      <c r="C492" t="s">
        <v>1361</v>
      </c>
      <c r="D492">
        <v>579</v>
      </c>
      <c r="E492">
        <v>0</v>
      </c>
      <c r="H492">
        <v>579</v>
      </c>
      <c r="I492">
        <v>0</v>
      </c>
      <c r="J492" s="184">
        <f t="shared" si="25"/>
        <v>579</v>
      </c>
      <c r="K492" s="192">
        <f t="shared" si="23"/>
        <v>579</v>
      </c>
      <c r="L492" s="192">
        <f t="shared" si="24"/>
        <v>0</v>
      </c>
    </row>
    <row r="493" spans="1:12" ht="12.75">
      <c r="A493" t="s">
        <v>266</v>
      </c>
      <c r="B493" t="s">
        <v>1362</v>
      </c>
      <c r="C493" t="s">
        <v>1363</v>
      </c>
      <c r="D493">
        <v>0</v>
      </c>
      <c r="E493">
        <v>40</v>
      </c>
      <c r="H493">
        <v>0</v>
      </c>
      <c r="I493">
        <v>40</v>
      </c>
      <c r="J493" s="184">
        <f t="shared" si="25"/>
        <v>-40</v>
      </c>
      <c r="K493" s="192">
        <f t="shared" si="23"/>
        <v>0</v>
      </c>
      <c r="L493" s="192">
        <f t="shared" si="24"/>
        <v>40</v>
      </c>
    </row>
    <row r="494" spans="1:12" ht="12.75">
      <c r="A494" t="s">
        <v>266</v>
      </c>
      <c r="B494" t="s">
        <v>1364</v>
      </c>
      <c r="C494" t="s">
        <v>1365</v>
      </c>
      <c r="D494">
        <v>0</v>
      </c>
      <c r="E494">
        <v>1386.8</v>
      </c>
      <c r="H494">
        <v>0</v>
      </c>
      <c r="I494">
        <v>1386.8</v>
      </c>
      <c r="J494" s="184">
        <f t="shared" si="25"/>
        <v>-1386.8</v>
      </c>
      <c r="K494" s="192">
        <f t="shared" si="23"/>
        <v>0</v>
      </c>
      <c r="L494" s="192">
        <f t="shared" si="24"/>
        <v>1386.8</v>
      </c>
    </row>
    <row r="495" spans="1:12" ht="12.75">
      <c r="A495" t="s">
        <v>266</v>
      </c>
      <c r="B495" t="s">
        <v>1366</v>
      </c>
      <c r="C495" t="s">
        <v>1367</v>
      </c>
      <c r="D495">
        <v>0</v>
      </c>
      <c r="E495">
        <v>405.09000000000003</v>
      </c>
      <c r="H495">
        <v>0</v>
      </c>
      <c r="I495">
        <v>405.09000000000003</v>
      </c>
      <c r="J495" s="184">
        <f t="shared" si="25"/>
        <v>-405.09000000000003</v>
      </c>
      <c r="K495" s="192">
        <f t="shared" si="23"/>
        <v>0</v>
      </c>
      <c r="L495" s="192">
        <f t="shared" si="24"/>
        <v>405.09000000000003</v>
      </c>
    </row>
    <row r="496" spans="1:12" ht="12.75">
      <c r="A496" t="s">
        <v>266</v>
      </c>
      <c r="B496" t="s">
        <v>1368</v>
      </c>
      <c r="C496" t="s">
        <v>1369</v>
      </c>
      <c r="D496">
        <v>0</v>
      </c>
      <c r="E496">
        <v>0</v>
      </c>
      <c r="H496">
        <v>0</v>
      </c>
      <c r="I496">
        <v>0</v>
      </c>
      <c r="J496" s="184">
        <f t="shared" si="25"/>
        <v>0</v>
      </c>
      <c r="K496" s="192">
        <f t="shared" si="23"/>
        <v>0</v>
      </c>
      <c r="L496" s="192">
        <f t="shared" si="24"/>
        <v>0</v>
      </c>
    </row>
    <row r="497" spans="1:12" ht="12.75">
      <c r="A497" t="s">
        <v>266</v>
      </c>
      <c r="B497" t="s">
        <v>1370</v>
      </c>
      <c r="C497" t="s">
        <v>1371</v>
      </c>
      <c r="D497">
        <v>0</v>
      </c>
      <c r="E497">
        <v>178.49</v>
      </c>
      <c r="H497">
        <v>0</v>
      </c>
      <c r="I497">
        <v>178.49</v>
      </c>
      <c r="J497" s="184">
        <f t="shared" si="25"/>
        <v>-178.49</v>
      </c>
      <c r="K497" s="192">
        <f t="shared" si="23"/>
        <v>0</v>
      </c>
      <c r="L497" s="192">
        <f t="shared" si="24"/>
        <v>178.49</v>
      </c>
    </row>
    <row r="498" spans="1:12" ht="12.75">
      <c r="A498" t="s">
        <v>266</v>
      </c>
      <c r="B498" t="s">
        <v>1372</v>
      </c>
      <c r="C498" t="s">
        <v>1373</v>
      </c>
      <c r="D498">
        <v>1499.98</v>
      </c>
      <c r="E498">
        <v>0</v>
      </c>
      <c r="H498">
        <v>1499.98</v>
      </c>
      <c r="I498">
        <v>0</v>
      </c>
      <c r="J498" s="184">
        <f t="shared" si="25"/>
        <v>1499.98</v>
      </c>
      <c r="K498" s="192">
        <f t="shared" si="23"/>
        <v>1499.98</v>
      </c>
      <c r="L498" s="192">
        <f t="shared" si="24"/>
        <v>0</v>
      </c>
    </row>
    <row r="499" spans="1:12" ht="12.75">
      <c r="A499" t="s">
        <v>266</v>
      </c>
      <c r="B499" t="s">
        <v>1374</v>
      </c>
      <c r="C499" t="s">
        <v>1375</v>
      </c>
      <c r="D499">
        <v>0</v>
      </c>
      <c r="E499">
        <v>1180</v>
      </c>
      <c r="H499">
        <v>0</v>
      </c>
      <c r="I499">
        <v>1180</v>
      </c>
      <c r="J499" s="184">
        <f t="shared" si="25"/>
        <v>-1180</v>
      </c>
      <c r="K499" s="192">
        <f t="shared" si="23"/>
        <v>0</v>
      </c>
      <c r="L499" s="192">
        <f t="shared" si="24"/>
        <v>1180</v>
      </c>
    </row>
    <row r="500" spans="1:12" ht="12.75">
      <c r="A500" t="s">
        <v>266</v>
      </c>
      <c r="B500" t="s">
        <v>1376</v>
      </c>
      <c r="C500" t="s">
        <v>1377</v>
      </c>
      <c r="D500">
        <v>0</v>
      </c>
      <c r="E500">
        <v>210</v>
      </c>
      <c r="H500">
        <v>0</v>
      </c>
      <c r="I500">
        <v>210</v>
      </c>
      <c r="J500" s="184">
        <f t="shared" si="25"/>
        <v>-210</v>
      </c>
      <c r="K500" s="192">
        <f t="shared" si="23"/>
        <v>0</v>
      </c>
      <c r="L500" s="192">
        <f t="shared" si="24"/>
        <v>210</v>
      </c>
    </row>
    <row r="501" spans="1:12" ht="12.75">
      <c r="A501" t="s">
        <v>266</v>
      </c>
      <c r="B501" t="s">
        <v>1378</v>
      </c>
      <c r="C501" t="s">
        <v>1379</v>
      </c>
      <c r="D501">
        <v>0</v>
      </c>
      <c r="E501">
        <v>282</v>
      </c>
      <c r="H501">
        <v>0</v>
      </c>
      <c r="I501">
        <v>282</v>
      </c>
      <c r="J501" s="184">
        <f t="shared" si="25"/>
        <v>-282</v>
      </c>
      <c r="K501" s="192">
        <f t="shared" si="23"/>
        <v>0</v>
      </c>
      <c r="L501" s="192">
        <f t="shared" si="24"/>
        <v>282</v>
      </c>
    </row>
    <row r="502" spans="1:12" ht="12.75">
      <c r="A502" t="s">
        <v>266</v>
      </c>
      <c r="B502" t="s">
        <v>1380</v>
      </c>
      <c r="C502" t="s">
        <v>1381</v>
      </c>
      <c r="D502">
        <v>0</v>
      </c>
      <c r="E502">
        <v>106.46</v>
      </c>
      <c r="H502">
        <v>0</v>
      </c>
      <c r="I502">
        <v>106.46</v>
      </c>
      <c r="J502" s="184">
        <f t="shared" si="25"/>
        <v>-106.46</v>
      </c>
      <c r="K502" s="192">
        <f t="shared" si="23"/>
        <v>0</v>
      </c>
      <c r="L502" s="192">
        <f t="shared" si="24"/>
        <v>106.46</v>
      </c>
    </row>
    <row r="503" spans="1:12" ht="12.75">
      <c r="A503" t="s">
        <v>266</v>
      </c>
      <c r="B503" t="s">
        <v>1382</v>
      </c>
      <c r="C503" t="s">
        <v>1383</v>
      </c>
      <c r="D503">
        <v>0</v>
      </c>
      <c r="E503">
        <v>59</v>
      </c>
      <c r="H503">
        <v>0</v>
      </c>
      <c r="I503">
        <v>59</v>
      </c>
      <c r="J503" s="184">
        <f t="shared" si="25"/>
        <v>-59</v>
      </c>
      <c r="K503" s="192">
        <f t="shared" si="23"/>
        <v>0</v>
      </c>
      <c r="L503" s="192">
        <f t="shared" si="24"/>
        <v>59</v>
      </c>
    </row>
    <row r="504" spans="1:12" ht="12.75">
      <c r="A504" t="s">
        <v>266</v>
      </c>
      <c r="B504" t="s">
        <v>1384</v>
      </c>
      <c r="C504" t="s">
        <v>1385</v>
      </c>
      <c r="D504">
        <v>0</v>
      </c>
      <c r="E504">
        <v>0</v>
      </c>
      <c r="H504">
        <v>0</v>
      </c>
      <c r="I504">
        <v>0</v>
      </c>
      <c r="J504" s="184">
        <f t="shared" si="25"/>
        <v>0</v>
      </c>
      <c r="K504" s="192">
        <f t="shared" si="23"/>
        <v>0</v>
      </c>
      <c r="L504" s="192">
        <f t="shared" si="24"/>
        <v>0</v>
      </c>
    </row>
    <row r="505" spans="1:12" ht="12.75">
      <c r="A505" t="s">
        <v>266</v>
      </c>
      <c r="B505" t="s">
        <v>1386</v>
      </c>
      <c r="C505" t="s">
        <v>1387</v>
      </c>
      <c r="D505">
        <v>507.11</v>
      </c>
      <c r="E505">
        <v>0</v>
      </c>
      <c r="H505">
        <v>507.11</v>
      </c>
      <c r="I505">
        <v>0</v>
      </c>
      <c r="J505" s="184">
        <f t="shared" si="25"/>
        <v>507.11</v>
      </c>
      <c r="K505" s="192">
        <f t="shared" si="23"/>
        <v>507.11</v>
      </c>
      <c r="L505" s="192">
        <f t="shared" si="24"/>
        <v>0</v>
      </c>
    </row>
    <row r="506" spans="1:12" ht="12.75">
      <c r="A506" t="s">
        <v>266</v>
      </c>
      <c r="B506" t="s">
        <v>1388</v>
      </c>
      <c r="C506" t="s">
        <v>1389</v>
      </c>
      <c r="D506">
        <v>0</v>
      </c>
      <c r="E506">
        <v>22788.75</v>
      </c>
      <c r="F506">
        <v>0</v>
      </c>
      <c r="G506">
        <v>18153.75</v>
      </c>
      <c r="H506">
        <v>0</v>
      </c>
      <c r="I506">
        <v>40942.5</v>
      </c>
      <c r="J506" s="184">
        <f t="shared" si="25"/>
        <v>-40942.5</v>
      </c>
      <c r="K506" s="192">
        <f t="shared" si="23"/>
        <v>0</v>
      </c>
      <c r="L506" s="192">
        <f t="shared" si="24"/>
        <v>40942.5</v>
      </c>
    </row>
    <row r="507" spans="1:12" ht="12.75">
      <c r="A507" t="s">
        <v>266</v>
      </c>
      <c r="B507" t="s">
        <v>1390</v>
      </c>
      <c r="C507" t="s">
        <v>1391</v>
      </c>
      <c r="D507">
        <v>0.01</v>
      </c>
      <c r="E507">
        <v>0</v>
      </c>
      <c r="H507">
        <v>0.01</v>
      </c>
      <c r="I507">
        <v>0</v>
      </c>
      <c r="J507" s="184">
        <f t="shared" si="25"/>
        <v>0.01</v>
      </c>
      <c r="K507" s="192">
        <f t="shared" si="23"/>
        <v>0.01</v>
      </c>
      <c r="L507" s="192">
        <f t="shared" si="24"/>
        <v>0</v>
      </c>
    </row>
    <row r="508" spans="1:12" ht="12.75">
      <c r="A508" t="s">
        <v>266</v>
      </c>
      <c r="B508" t="s">
        <v>1392</v>
      </c>
      <c r="C508" t="s">
        <v>1393</v>
      </c>
      <c r="D508">
        <v>0</v>
      </c>
      <c r="E508">
        <v>20</v>
      </c>
      <c r="H508">
        <v>0</v>
      </c>
      <c r="I508">
        <v>20</v>
      </c>
      <c r="J508" s="184">
        <f t="shared" si="25"/>
        <v>-20</v>
      </c>
      <c r="K508" s="192">
        <f t="shared" si="23"/>
        <v>0</v>
      </c>
      <c r="L508" s="192">
        <f t="shared" si="24"/>
        <v>20</v>
      </c>
    </row>
    <row r="509" spans="1:12" ht="12.75">
      <c r="A509" t="s">
        <v>266</v>
      </c>
      <c r="B509" t="s">
        <v>1394</v>
      </c>
      <c r="C509" t="s">
        <v>1395</v>
      </c>
      <c r="D509">
        <v>0</v>
      </c>
      <c r="E509">
        <v>630.7</v>
      </c>
      <c r="H509">
        <v>0</v>
      </c>
      <c r="I509">
        <v>630.7</v>
      </c>
      <c r="J509" s="184">
        <f t="shared" si="25"/>
        <v>-630.7</v>
      </c>
      <c r="K509" s="192">
        <f t="shared" si="23"/>
        <v>0</v>
      </c>
      <c r="L509" s="192">
        <f t="shared" si="24"/>
        <v>630.7</v>
      </c>
    </row>
    <row r="510" spans="1:12" ht="12.75">
      <c r="A510" t="s">
        <v>266</v>
      </c>
      <c r="B510" t="s">
        <v>1396</v>
      </c>
      <c r="C510" t="s">
        <v>1397</v>
      </c>
      <c r="D510">
        <v>0.13</v>
      </c>
      <c r="E510">
        <v>0</v>
      </c>
      <c r="H510">
        <v>0.13</v>
      </c>
      <c r="I510">
        <v>0</v>
      </c>
      <c r="J510" s="184">
        <f t="shared" si="25"/>
        <v>0.13</v>
      </c>
      <c r="K510" s="192">
        <f t="shared" si="23"/>
        <v>0.13</v>
      </c>
      <c r="L510" s="192">
        <f t="shared" si="24"/>
        <v>0</v>
      </c>
    </row>
    <row r="511" spans="1:12" ht="12.75">
      <c r="A511" t="s">
        <v>266</v>
      </c>
      <c r="B511" t="s">
        <v>1398</v>
      </c>
      <c r="C511" t="s">
        <v>1399</v>
      </c>
      <c r="D511">
        <v>0</v>
      </c>
      <c r="E511">
        <v>90.44</v>
      </c>
      <c r="H511">
        <v>0</v>
      </c>
      <c r="I511">
        <v>90.44</v>
      </c>
      <c r="J511" s="184">
        <f t="shared" si="25"/>
        <v>-90.44</v>
      </c>
      <c r="K511" s="192">
        <f t="shared" si="23"/>
        <v>0</v>
      </c>
      <c r="L511" s="192">
        <f t="shared" si="24"/>
        <v>90.44</v>
      </c>
    </row>
    <row r="512" spans="1:12" ht="12.75">
      <c r="A512" t="s">
        <v>266</v>
      </c>
      <c r="B512" t="s">
        <v>1400</v>
      </c>
      <c r="C512" t="s">
        <v>1401</v>
      </c>
      <c r="D512">
        <v>0</v>
      </c>
      <c r="E512">
        <v>1179.79</v>
      </c>
      <c r="H512">
        <v>0</v>
      </c>
      <c r="I512">
        <v>1179.79</v>
      </c>
      <c r="J512" s="184">
        <f t="shared" si="25"/>
        <v>-1179.79</v>
      </c>
      <c r="K512" s="192">
        <f t="shared" si="23"/>
        <v>0</v>
      </c>
      <c r="L512" s="192">
        <f t="shared" si="24"/>
        <v>1179.79</v>
      </c>
    </row>
    <row r="513" spans="1:12" ht="12.75">
      <c r="A513" t="s">
        <v>266</v>
      </c>
      <c r="B513" t="s">
        <v>1402</v>
      </c>
      <c r="C513" t="s">
        <v>1403</v>
      </c>
      <c r="D513">
        <v>0</v>
      </c>
      <c r="E513">
        <v>8.87</v>
      </c>
      <c r="H513">
        <v>0</v>
      </c>
      <c r="I513">
        <v>8.87</v>
      </c>
      <c r="J513" s="184">
        <f t="shared" si="25"/>
        <v>-8.87</v>
      </c>
      <c r="K513" s="192">
        <f t="shared" si="23"/>
        <v>0</v>
      </c>
      <c r="L513" s="192">
        <f t="shared" si="24"/>
        <v>8.87</v>
      </c>
    </row>
    <row r="514" spans="1:12" ht="12.75">
      <c r="A514" t="s">
        <v>266</v>
      </c>
      <c r="B514" t="s">
        <v>1404</v>
      </c>
      <c r="C514" t="s">
        <v>1405</v>
      </c>
      <c r="D514">
        <v>0</v>
      </c>
      <c r="E514">
        <v>0</v>
      </c>
      <c r="H514">
        <v>0</v>
      </c>
      <c r="I514">
        <v>0</v>
      </c>
      <c r="J514" s="184">
        <f t="shared" si="25"/>
        <v>0</v>
      </c>
      <c r="K514" s="192">
        <f t="shared" si="23"/>
        <v>0</v>
      </c>
      <c r="L514" s="192">
        <f t="shared" si="24"/>
        <v>0</v>
      </c>
    </row>
    <row r="515" spans="1:12" ht="12.75">
      <c r="A515" t="s">
        <v>266</v>
      </c>
      <c r="B515" t="s">
        <v>1406</v>
      </c>
      <c r="C515" t="s">
        <v>1407</v>
      </c>
      <c r="D515">
        <v>3000</v>
      </c>
      <c r="E515">
        <v>0</v>
      </c>
      <c r="H515">
        <v>3000</v>
      </c>
      <c r="I515">
        <v>0</v>
      </c>
      <c r="J515" s="184">
        <f t="shared" si="25"/>
        <v>3000</v>
      </c>
      <c r="K515" s="192">
        <f t="shared" si="23"/>
        <v>3000</v>
      </c>
      <c r="L515" s="192">
        <f t="shared" si="24"/>
        <v>0</v>
      </c>
    </row>
    <row r="516" spans="1:12" ht="12.75">
      <c r="A516" t="s">
        <v>266</v>
      </c>
      <c r="B516" t="s">
        <v>1408</v>
      </c>
      <c r="C516" t="s">
        <v>1409</v>
      </c>
      <c r="D516">
        <v>0</v>
      </c>
      <c r="E516">
        <v>666.4000000000001</v>
      </c>
      <c r="H516">
        <v>0</v>
      </c>
      <c r="I516">
        <v>666.4000000000001</v>
      </c>
      <c r="J516" s="184">
        <f t="shared" si="25"/>
        <v>-666.4000000000001</v>
      </c>
      <c r="K516" s="192">
        <f t="shared" si="23"/>
        <v>0</v>
      </c>
      <c r="L516" s="192">
        <f t="shared" si="24"/>
        <v>666.4000000000001</v>
      </c>
    </row>
    <row r="517" spans="1:12" ht="12.75">
      <c r="A517" t="s">
        <v>266</v>
      </c>
      <c r="B517" t="s">
        <v>1410</v>
      </c>
      <c r="C517" t="s">
        <v>1411</v>
      </c>
      <c r="D517">
        <v>0</v>
      </c>
      <c r="E517">
        <v>242.35</v>
      </c>
      <c r="H517">
        <v>0</v>
      </c>
      <c r="I517">
        <v>242.35</v>
      </c>
      <c r="J517" s="184">
        <f t="shared" si="25"/>
        <v>-242.35</v>
      </c>
      <c r="K517" s="192">
        <f t="shared" si="23"/>
        <v>0</v>
      </c>
      <c r="L517" s="192">
        <f t="shared" si="24"/>
        <v>242.35</v>
      </c>
    </row>
    <row r="518" spans="1:12" ht="12.75">
      <c r="A518" t="s">
        <v>266</v>
      </c>
      <c r="B518" t="s">
        <v>1412</v>
      </c>
      <c r="C518" t="s">
        <v>1413</v>
      </c>
      <c r="D518">
        <v>0</v>
      </c>
      <c r="E518">
        <v>2000</v>
      </c>
      <c r="H518">
        <v>0</v>
      </c>
      <c r="I518">
        <v>2000</v>
      </c>
      <c r="J518" s="184">
        <f t="shared" si="25"/>
        <v>-2000</v>
      </c>
      <c r="K518" s="192">
        <f t="shared" si="23"/>
        <v>0</v>
      </c>
      <c r="L518" s="192">
        <f t="shared" si="24"/>
        <v>2000</v>
      </c>
    </row>
    <row r="519" spans="1:12" ht="12.75">
      <c r="A519" t="s">
        <v>266</v>
      </c>
      <c r="B519" t="s">
        <v>1414</v>
      </c>
      <c r="C519" t="s">
        <v>1415</v>
      </c>
      <c r="D519">
        <v>0</v>
      </c>
      <c r="E519">
        <v>1000</v>
      </c>
      <c r="H519">
        <v>0</v>
      </c>
      <c r="I519">
        <v>1000</v>
      </c>
      <c r="J519" s="184">
        <f t="shared" si="25"/>
        <v>-1000</v>
      </c>
      <c r="K519" s="192">
        <f aca="true" t="shared" si="26" ref="K519:K582">IF(J519&gt;0,J519,0)</f>
        <v>0</v>
      </c>
      <c r="L519" s="192">
        <f aca="true" t="shared" si="27" ref="L519:L582">IF(J519&lt;0,-J519,0)</f>
        <v>1000</v>
      </c>
    </row>
    <row r="520" spans="1:12" ht="12.75">
      <c r="A520" t="s">
        <v>266</v>
      </c>
      <c r="B520" t="s">
        <v>1416</v>
      </c>
      <c r="C520" t="s">
        <v>1417</v>
      </c>
      <c r="D520">
        <v>0.79</v>
      </c>
      <c r="E520">
        <v>0</v>
      </c>
      <c r="H520">
        <v>0.79</v>
      </c>
      <c r="I520">
        <v>0</v>
      </c>
      <c r="J520" s="184">
        <f t="shared" si="25"/>
        <v>0.79</v>
      </c>
      <c r="K520" s="192">
        <f t="shared" si="26"/>
        <v>0.79</v>
      </c>
      <c r="L520" s="192">
        <f t="shared" si="27"/>
        <v>0</v>
      </c>
    </row>
    <row r="521" spans="1:12" ht="12.75">
      <c r="A521" t="s">
        <v>266</v>
      </c>
      <c r="B521" t="s">
        <v>1418</v>
      </c>
      <c r="C521" t="s">
        <v>1419</v>
      </c>
      <c r="D521">
        <v>0</v>
      </c>
      <c r="E521">
        <v>0</v>
      </c>
      <c r="H521">
        <v>0</v>
      </c>
      <c r="I521">
        <v>0</v>
      </c>
      <c r="J521" s="184">
        <f t="shared" si="25"/>
        <v>0</v>
      </c>
      <c r="K521" s="192">
        <f t="shared" si="26"/>
        <v>0</v>
      </c>
      <c r="L521" s="192">
        <f t="shared" si="27"/>
        <v>0</v>
      </c>
    </row>
    <row r="522" spans="1:12" ht="12.75">
      <c r="A522" t="s">
        <v>266</v>
      </c>
      <c r="B522" t="s">
        <v>1420</v>
      </c>
      <c r="C522" t="s">
        <v>1421</v>
      </c>
      <c r="D522">
        <v>0</v>
      </c>
      <c r="E522">
        <v>0</v>
      </c>
      <c r="H522">
        <v>0</v>
      </c>
      <c r="I522">
        <v>0</v>
      </c>
      <c r="J522" s="184">
        <f t="shared" si="25"/>
        <v>0</v>
      </c>
      <c r="K522" s="192">
        <f t="shared" si="26"/>
        <v>0</v>
      </c>
      <c r="L522" s="192">
        <f t="shared" si="27"/>
        <v>0</v>
      </c>
    </row>
    <row r="523" spans="1:12" ht="12.75">
      <c r="A523" t="s">
        <v>266</v>
      </c>
      <c r="B523" t="s">
        <v>1422</v>
      </c>
      <c r="C523" t="s">
        <v>1423</v>
      </c>
      <c r="D523">
        <v>9.094947017729282E-13</v>
      </c>
      <c r="E523">
        <v>0</v>
      </c>
      <c r="H523">
        <v>9.094947017729282E-13</v>
      </c>
      <c r="I523">
        <v>0</v>
      </c>
      <c r="J523" s="184">
        <f t="shared" si="25"/>
        <v>9.094947017729282E-13</v>
      </c>
      <c r="K523" s="192">
        <f t="shared" si="26"/>
        <v>9.094947017729282E-13</v>
      </c>
      <c r="L523" s="192">
        <f t="shared" si="27"/>
        <v>0</v>
      </c>
    </row>
    <row r="524" spans="1:12" ht="12.75">
      <c r="A524" t="s">
        <v>266</v>
      </c>
      <c r="B524" t="s">
        <v>1424</v>
      </c>
      <c r="C524" t="s">
        <v>1425</v>
      </c>
      <c r="D524">
        <v>0</v>
      </c>
      <c r="E524">
        <v>0.01</v>
      </c>
      <c r="H524">
        <v>0</v>
      </c>
      <c r="I524">
        <v>0.01</v>
      </c>
      <c r="J524" s="184">
        <f t="shared" si="25"/>
        <v>-0.01</v>
      </c>
      <c r="K524" s="192">
        <f t="shared" si="26"/>
        <v>0</v>
      </c>
      <c r="L524" s="192">
        <f t="shared" si="27"/>
        <v>0.01</v>
      </c>
    </row>
    <row r="525" spans="1:12" ht="12.75">
      <c r="A525" t="s">
        <v>266</v>
      </c>
      <c r="B525" t="s">
        <v>1426</v>
      </c>
      <c r="C525" t="s">
        <v>1427</v>
      </c>
      <c r="D525">
        <v>0</v>
      </c>
      <c r="E525">
        <v>223.32</v>
      </c>
      <c r="H525">
        <v>0</v>
      </c>
      <c r="I525">
        <v>223.32</v>
      </c>
      <c r="J525" s="184">
        <f t="shared" si="25"/>
        <v>-223.32</v>
      </c>
      <c r="K525" s="192">
        <f t="shared" si="26"/>
        <v>0</v>
      </c>
      <c r="L525" s="192">
        <f t="shared" si="27"/>
        <v>223.32</v>
      </c>
    </row>
    <row r="526" spans="1:12" ht="12.75">
      <c r="A526" t="s">
        <v>266</v>
      </c>
      <c r="B526" t="s">
        <v>1428</v>
      </c>
      <c r="C526" t="s">
        <v>1429</v>
      </c>
      <c r="D526">
        <v>0</v>
      </c>
      <c r="E526">
        <v>1253.96</v>
      </c>
      <c r="H526">
        <v>0</v>
      </c>
      <c r="I526">
        <v>1253.96</v>
      </c>
      <c r="J526" s="184">
        <f t="shared" si="25"/>
        <v>-1253.96</v>
      </c>
      <c r="K526" s="192">
        <f t="shared" si="26"/>
        <v>0</v>
      </c>
      <c r="L526" s="192">
        <f t="shared" si="27"/>
        <v>1253.96</v>
      </c>
    </row>
    <row r="527" spans="1:12" ht="12.75">
      <c r="A527" t="s">
        <v>266</v>
      </c>
      <c r="B527" t="s">
        <v>1430</v>
      </c>
      <c r="C527" t="s">
        <v>1431</v>
      </c>
      <c r="D527">
        <v>0</v>
      </c>
      <c r="E527">
        <v>0</v>
      </c>
      <c r="H527">
        <v>0</v>
      </c>
      <c r="I527">
        <v>0</v>
      </c>
      <c r="J527" s="184">
        <f t="shared" si="25"/>
        <v>0</v>
      </c>
      <c r="K527" s="192">
        <f t="shared" si="26"/>
        <v>0</v>
      </c>
      <c r="L527" s="192">
        <f t="shared" si="27"/>
        <v>0</v>
      </c>
    </row>
    <row r="528" spans="1:12" ht="12.75">
      <c r="A528" t="s">
        <v>266</v>
      </c>
      <c r="B528" t="s">
        <v>1432</v>
      </c>
      <c r="C528" t="s">
        <v>1433</v>
      </c>
      <c r="D528">
        <v>3795</v>
      </c>
      <c r="E528">
        <v>0</v>
      </c>
      <c r="H528">
        <v>3795</v>
      </c>
      <c r="I528">
        <v>0</v>
      </c>
      <c r="J528" s="184">
        <f t="shared" si="25"/>
        <v>3795</v>
      </c>
      <c r="K528" s="192">
        <f t="shared" si="26"/>
        <v>3795</v>
      </c>
      <c r="L528" s="192">
        <f t="shared" si="27"/>
        <v>0</v>
      </c>
    </row>
    <row r="529" spans="1:12" ht="12.75">
      <c r="A529" t="s">
        <v>266</v>
      </c>
      <c r="B529" t="s">
        <v>1434</v>
      </c>
      <c r="C529" t="s">
        <v>1435</v>
      </c>
      <c r="D529">
        <v>0</v>
      </c>
      <c r="E529">
        <v>701.15</v>
      </c>
      <c r="H529">
        <v>0</v>
      </c>
      <c r="I529">
        <v>701.15</v>
      </c>
      <c r="J529" s="184">
        <f t="shared" si="25"/>
        <v>-701.15</v>
      </c>
      <c r="K529" s="192">
        <f t="shared" si="26"/>
        <v>0</v>
      </c>
      <c r="L529" s="192">
        <f t="shared" si="27"/>
        <v>701.15</v>
      </c>
    </row>
    <row r="530" spans="1:12" ht="12.75">
      <c r="A530" t="s">
        <v>266</v>
      </c>
      <c r="B530" t="s">
        <v>1436</v>
      </c>
      <c r="C530" t="s">
        <v>1437</v>
      </c>
      <c r="D530">
        <v>0</v>
      </c>
      <c r="E530">
        <v>13.94</v>
      </c>
      <c r="H530">
        <v>0</v>
      </c>
      <c r="I530">
        <v>13.94</v>
      </c>
      <c r="J530" s="184">
        <f t="shared" si="25"/>
        <v>-13.94</v>
      </c>
      <c r="K530" s="192">
        <f t="shared" si="26"/>
        <v>0</v>
      </c>
      <c r="L530" s="192">
        <f t="shared" si="27"/>
        <v>13.94</v>
      </c>
    </row>
    <row r="531" spans="1:12" ht="12.75">
      <c r="A531" t="s">
        <v>266</v>
      </c>
      <c r="B531" t="s">
        <v>1438</v>
      </c>
      <c r="C531" t="s">
        <v>1439</v>
      </c>
      <c r="D531">
        <v>0</v>
      </c>
      <c r="E531">
        <v>0</v>
      </c>
      <c r="H531">
        <v>0</v>
      </c>
      <c r="I531">
        <v>0</v>
      </c>
      <c r="J531" s="184">
        <f t="shared" si="25"/>
        <v>0</v>
      </c>
      <c r="K531" s="192">
        <f t="shared" si="26"/>
        <v>0</v>
      </c>
      <c r="L531" s="192">
        <f t="shared" si="27"/>
        <v>0</v>
      </c>
    </row>
    <row r="532" spans="1:12" ht="12.75">
      <c r="A532" t="s">
        <v>266</v>
      </c>
      <c r="B532" t="s">
        <v>1440</v>
      </c>
      <c r="C532" t="s">
        <v>1441</v>
      </c>
      <c r="D532">
        <v>97.35</v>
      </c>
      <c r="E532">
        <v>0</v>
      </c>
      <c r="F532">
        <v>0</v>
      </c>
      <c r="G532">
        <v>245.39</v>
      </c>
      <c r="H532">
        <v>97.35</v>
      </c>
      <c r="I532">
        <v>245.39</v>
      </c>
      <c r="J532" s="184">
        <f t="shared" si="25"/>
        <v>-148.04</v>
      </c>
      <c r="K532" s="192">
        <f t="shared" si="26"/>
        <v>0</v>
      </c>
      <c r="L532" s="192">
        <f t="shared" si="27"/>
        <v>148.04</v>
      </c>
    </row>
    <row r="533" spans="1:12" ht="12.75">
      <c r="A533" t="s">
        <v>266</v>
      </c>
      <c r="B533" t="s">
        <v>1442</v>
      </c>
      <c r="C533" t="s">
        <v>1443</v>
      </c>
      <c r="D533">
        <v>0</v>
      </c>
      <c r="E533">
        <v>199.5</v>
      </c>
      <c r="H533">
        <v>0</v>
      </c>
      <c r="I533">
        <v>199.5</v>
      </c>
      <c r="J533" s="184">
        <f t="shared" si="25"/>
        <v>-199.5</v>
      </c>
      <c r="K533" s="192">
        <f t="shared" si="26"/>
        <v>0</v>
      </c>
      <c r="L533" s="192">
        <f t="shared" si="27"/>
        <v>199.5</v>
      </c>
    </row>
    <row r="534" spans="1:12" ht="12.75">
      <c r="A534" t="s">
        <v>266</v>
      </c>
      <c r="B534" t="s">
        <v>1444</v>
      </c>
      <c r="C534" t="s">
        <v>1445</v>
      </c>
      <c r="D534">
        <v>0</v>
      </c>
      <c r="E534">
        <v>185.01</v>
      </c>
      <c r="H534">
        <v>0</v>
      </c>
      <c r="I534">
        <v>185.01</v>
      </c>
      <c r="J534" s="184">
        <f t="shared" si="25"/>
        <v>-185.01</v>
      </c>
      <c r="K534" s="192">
        <f t="shared" si="26"/>
        <v>0</v>
      </c>
      <c r="L534" s="192">
        <f t="shared" si="27"/>
        <v>185.01</v>
      </c>
    </row>
    <row r="535" spans="1:12" ht="12.75">
      <c r="A535" t="s">
        <v>266</v>
      </c>
      <c r="B535" t="s">
        <v>1446</v>
      </c>
      <c r="C535" t="s">
        <v>1447</v>
      </c>
      <c r="D535">
        <v>0</v>
      </c>
      <c r="E535">
        <v>34.93</v>
      </c>
      <c r="H535">
        <v>0</v>
      </c>
      <c r="I535">
        <v>34.93</v>
      </c>
      <c r="J535" s="184">
        <f t="shared" si="25"/>
        <v>-34.93</v>
      </c>
      <c r="K535" s="192">
        <f t="shared" si="26"/>
        <v>0</v>
      </c>
      <c r="L535" s="192">
        <f t="shared" si="27"/>
        <v>34.93</v>
      </c>
    </row>
    <row r="536" spans="1:12" ht="12.75">
      <c r="A536" t="s">
        <v>266</v>
      </c>
      <c r="B536" t="s">
        <v>1448</v>
      </c>
      <c r="C536" t="s">
        <v>1449</v>
      </c>
      <c r="D536">
        <v>0</v>
      </c>
      <c r="E536">
        <v>0</v>
      </c>
      <c r="H536">
        <v>0</v>
      </c>
      <c r="I536">
        <v>0</v>
      </c>
      <c r="J536" s="184">
        <f t="shared" si="25"/>
        <v>0</v>
      </c>
      <c r="K536" s="192">
        <f t="shared" si="26"/>
        <v>0</v>
      </c>
      <c r="L536" s="192">
        <f t="shared" si="27"/>
        <v>0</v>
      </c>
    </row>
    <row r="537" spans="1:12" ht="12.75">
      <c r="A537" t="s">
        <v>266</v>
      </c>
      <c r="B537" t="s">
        <v>1450</v>
      </c>
      <c r="C537" t="s">
        <v>1451</v>
      </c>
      <c r="D537">
        <v>0</v>
      </c>
      <c r="E537">
        <v>258.94</v>
      </c>
      <c r="H537">
        <v>0</v>
      </c>
      <c r="I537">
        <v>258.94</v>
      </c>
      <c r="J537" s="184">
        <f t="shared" si="25"/>
        <v>-258.94</v>
      </c>
      <c r="K537" s="192">
        <f t="shared" si="26"/>
        <v>0</v>
      </c>
      <c r="L537" s="192">
        <f t="shared" si="27"/>
        <v>258.94</v>
      </c>
    </row>
    <row r="538" spans="1:12" ht="12.75">
      <c r="A538" t="s">
        <v>266</v>
      </c>
      <c r="B538" t="s">
        <v>1452</v>
      </c>
      <c r="C538" t="s">
        <v>1453</v>
      </c>
      <c r="D538">
        <v>0.02</v>
      </c>
      <c r="E538">
        <v>0</v>
      </c>
      <c r="H538">
        <v>0.02</v>
      </c>
      <c r="I538">
        <v>0</v>
      </c>
      <c r="J538" s="184">
        <f t="shared" si="25"/>
        <v>0.02</v>
      </c>
      <c r="K538" s="192">
        <f t="shared" si="26"/>
        <v>0.02</v>
      </c>
      <c r="L538" s="192">
        <f t="shared" si="27"/>
        <v>0</v>
      </c>
    </row>
    <row r="539" spans="1:12" ht="12.75">
      <c r="A539" t="s">
        <v>266</v>
      </c>
      <c r="B539" t="s">
        <v>1454</v>
      </c>
      <c r="C539" t="s">
        <v>1306</v>
      </c>
      <c r="D539">
        <v>0</v>
      </c>
      <c r="E539">
        <v>107.25</v>
      </c>
      <c r="H539">
        <v>0</v>
      </c>
      <c r="I539">
        <v>107.25</v>
      </c>
      <c r="J539" s="184">
        <f t="shared" si="25"/>
        <v>-107.25</v>
      </c>
      <c r="K539" s="192">
        <f t="shared" si="26"/>
        <v>0</v>
      </c>
      <c r="L539" s="192">
        <f t="shared" si="27"/>
        <v>107.25</v>
      </c>
    </row>
    <row r="540" spans="1:12" ht="12.75">
      <c r="A540" t="s">
        <v>266</v>
      </c>
      <c r="B540" t="s">
        <v>1455</v>
      </c>
      <c r="C540" t="s">
        <v>1456</v>
      </c>
      <c r="D540">
        <v>0</v>
      </c>
      <c r="E540">
        <v>0</v>
      </c>
      <c r="H540">
        <v>0</v>
      </c>
      <c r="I540">
        <v>0</v>
      </c>
      <c r="J540" s="184">
        <f t="shared" si="25"/>
        <v>0</v>
      </c>
      <c r="K540" s="192">
        <f t="shared" si="26"/>
        <v>0</v>
      </c>
      <c r="L540" s="192">
        <f t="shared" si="27"/>
        <v>0</v>
      </c>
    </row>
    <row r="541" spans="1:12" ht="12.75">
      <c r="A541" t="s">
        <v>266</v>
      </c>
      <c r="B541" t="s">
        <v>1457</v>
      </c>
      <c r="C541" t="s">
        <v>1458</v>
      </c>
      <c r="D541">
        <v>0</v>
      </c>
      <c r="E541">
        <v>1425.0099999999998</v>
      </c>
      <c r="H541">
        <v>0</v>
      </c>
      <c r="I541">
        <v>1425.0099999999998</v>
      </c>
      <c r="J541" s="184">
        <f t="shared" si="25"/>
        <v>-1425.0099999999998</v>
      </c>
      <c r="K541" s="192">
        <f t="shared" si="26"/>
        <v>0</v>
      </c>
      <c r="L541" s="192">
        <f t="shared" si="27"/>
        <v>1425.0099999999998</v>
      </c>
    </row>
    <row r="542" spans="1:12" ht="12.75">
      <c r="A542" t="s">
        <v>266</v>
      </c>
      <c r="B542" t="s">
        <v>1459</v>
      </c>
      <c r="C542" t="s">
        <v>1460</v>
      </c>
      <c r="D542">
        <v>0</v>
      </c>
      <c r="E542">
        <v>0.009999999999990905</v>
      </c>
      <c r="F542">
        <v>145.16</v>
      </c>
      <c r="G542">
        <v>145.13</v>
      </c>
      <c r="H542">
        <v>145.16</v>
      </c>
      <c r="I542">
        <v>145.14</v>
      </c>
      <c r="J542" s="184">
        <f t="shared" si="25"/>
        <v>0.020000000000010232</v>
      </c>
      <c r="K542" s="192">
        <f t="shared" si="26"/>
        <v>0.020000000000010232</v>
      </c>
      <c r="L542" s="192">
        <f t="shared" si="27"/>
        <v>0</v>
      </c>
    </row>
    <row r="543" spans="1:12" ht="12.75">
      <c r="A543" t="s">
        <v>266</v>
      </c>
      <c r="B543" t="s">
        <v>1461</v>
      </c>
      <c r="C543" t="s">
        <v>1462</v>
      </c>
      <c r="D543">
        <v>0</v>
      </c>
      <c r="E543">
        <v>270.03</v>
      </c>
      <c r="H543">
        <v>0</v>
      </c>
      <c r="I543">
        <v>270.03</v>
      </c>
      <c r="J543" s="184">
        <f t="shared" si="25"/>
        <v>-270.03</v>
      </c>
      <c r="K543" s="192">
        <f t="shared" si="26"/>
        <v>0</v>
      </c>
      <c r="L543" s="192">
        <f t="shared" si="27"/>
        <v>270.03</v>
      </c>
    </row>
    <row r="544" spans="1:12" ht="12.75">
      <c r="A544" t="s">
        <v>266</v>
      </c>
      <c r="B544" t="s">
        <v>1463</v>
      </c>
      <c r="C544" t="s">
        <v>1464</v>
      </c>
      <c r="D544">
        <v>2.98</v>
      </c>
      <c r="E544">
        <v>0</v>
      </c>
      <c r="H544">
        <v>2.98</v>
      </c>
      <c r="I544">
        <v>0</v>
      </c>
      <c r="J544" s="184">
        <f t="shared" si="25"/>
        <v>2.98</v>
      </c>
      <c r="K544" s="192">
        <f t="shared" si="26"/>
        <v>2.98</v>
      </c>
      <c r="L544" s="192">
        <f t="shared" si="27"/>
        <v>0</v>
      </c>
    </row>
    <row r="545" spans="1:12" ht="12.75">
      <c r="A545" t="s">
        <v>266</v>
      </c>
      <c r="B545" t="s">
        <v>1465</v>
      </c>
      <c r="C545" t="s">
        <v>1466</v>
      </c>
      <c r="D545">
        <v>119.51</v>
      </c>
      <c r="E545">
        <v>0</v>
      </c>
      <c r="H545">
        <v>119.51</v>
      </c>
      <c r="I545">
        <v>0</v>
      </c>
      <c r="J545" s="184">
        <f t="shared" si="25"/>
        <v>119.51</v>
      </c>
      <c r="K545" s="192">
        <f t="shared" si="26"/>
        <v>119.51</v>
      </c>
      <c r="L545" s="192">
        <f t="shared" si="27"/>
        <v>0</v>
      </c>
    </row>
    <row r="546" spans="1:12" ht="12.75">
      <c r="A546" t="s">
        <v>266</v>
      </c>
      <c r="B546" t="s">
        <v>1467</v>
      </c>
      <c r="C546" t="s">
        <v>1468</v>
      </c>
      <c r="D546">
        <v>0</v>
      </c>
      <c r="E546">
        <v>198.26</v>
      </c>
      <c r="H546">
        <v>0</v>
      </c>
      <c r="I546">
        <v>198.26</v>
      </c>
      <c r="J546" s="184">
        <f t="shared" si="25"/>
        <v>-198.26</v>
      </c>
      <c r="K546" s="192">
        <f t="shared" si="26"/>
        <v>0</v>
      </c>
      <c r="L546" s="192">
        <f t="shared" si="27"/>
        <v>198.26</v>
      </c>
    </row>
    <row r="547" spans="1:12" ht="12.75">
      <c r="A547" t="s">
        <v>266</v>
      </c>
      <c r="B547" t="s">
        <v>1469</v>
      </c>
      <c r="C547" t="s">
        <v>1470</v>
      </c>
      <c r="D547">
        <v>0</v>
      </c>
      <c r="E547">
        <v>14.99</v>
      </c>
      <c r="H547">
        <v>0</v>
      </c>
      <c r="I547">
        <v>14.99</v>
      </c>
      <c r="J547" s="184">
        <f t="shared" si="25"/>
        <v>-14.99</v>
      </c>
      <c r="K547" s="192">
        <f t="shared" si="26"/>
        <v>0</v>
      </c>
      <c r="L547" s="192">
        <f t="shared" si="27"/>
        <v>14.99</v>
      </c>
    </row>
    <row r="548" spans="1:12" ht="12.75">
      <c r="A548" t="s">
        <v>266</v>
      </c>
      <c r="B548" t="s">
        <v>1471</v>
      </c>
      <c r="C548" t="s">
        <v>1385</v>
      </c>
      <c r="D548">
        <v>0</v>
      </c>
      <c r="E548">
        <v>0</v>
      </c>
      <c r="H548">
        <v>0</v>
      </c>
      <c r="I548">
        <v>0</v>
      </c>
      <c r="J548" s="184">
        <f t="shared" si="25"/>
        <v>0</v>
      </c>
      <c r="K548" s="192">
        <f t="shared" si="26"/>
        <v>0</v>
      </c>
      <c r="L548" s="192">
        <f t="shared" si="27"/>
        <v>0</v>
      </c>
    </row>
    <row r="549" spans="1:12" ht="12.75">
      <c r="A549" t="s">
        <v>266</v>
      </c>
      <c r="B549" t="s">
        <v>1472</v>
      </c>
      <c r="C549" t="s">
        <v>1473</v>
      </c>
      <c r="D549">
        <v>0</v>
      </c>
      <c r="E549">
        <v>1090</v>
      </c>
      <c r="H549">
        <v>0</v>
      </c>
      <c r="I549">
        <v>1090</v>
      </c>
      <c r="J549" s="184">
        <f aca="true" t="shared" si="28" ref="J549:J612">SUM(H549,-I549)</f>
        <v>-1090</v>
      </c>
      <c r="K549" s="192">
        <f t="shared" si="26"/>
        <v>0</v>
      </c>
      <c r="L549" s="192">
        <f t="shared" si="27"/>
        <v>1090</v>
      </c>
    </row>
    <row r="550" spans="1:12" ht="12.75">
      <c r="A550" t="s">
        <v>266</v>
      </c>
      <c r="B550" t="s">
        <v>1474</v>
      </c>
      <c r="C550" t="s">
        <v>1475</v>
      </c>
      <c r="D550">
        <v>0</v>
      </c>
      <c r="E550">
        <v>6248.000000000001</v>
      </c>
      <c r="H550">
        <v>0</v>
      </c>
      <c r="I550">
        <v>6248.000000000001</v>
      </c>
      <c r="J550" s="184">
        <f t="shared" si="28"/>
        <v>-6248.000000000001</v>
      </c>
      <c r="K550" s="192">
        <f t="shared" si="26"/>
        <v>0</v>
      </c>
      <c r="L550" s="192">
        <f t="shared" si="27"/>
        <v>6248.000000000001</v>
      </c>
    </row>
    <row r="551" spans="1:12" ht="12.75">
      <c r="A551" t="s">
        <v>266</v>
      </c>
      <c r="B551" t="s">
        <v>1476</v>
      </c>
      <c r="C551" t="s">
        <v>1477</v>
      </c>
      <c r="D551">
        <v>0</v>
      </c>
      <c r="E551">
        <v>5826</v>
      </c>
      <c r="F551">
        <v>2000</v>
      </c>
      <c r="G551">
        <v>0</v>
      </c>
      <c r="H551">
        <v>2000</v>
      </c>
      <c r="I551">
        <v>5826</v>
      </c>
      <c r="J551" s="184">
        <f t="shared" si="28"/>
        <v>-3826</v>
      </c>
      <c r="K551" s="192">
        <f t="shared" si="26"/>
        <v>0</v>
      </c>
      <c r="L551" s="192">
        <f t="shared" si="27"/>
        <v>3826</v>
      </c>
    </row>
    <row r="552" spans="1:12" ht="12.75">
      <c r="A552" t="s">
        <v>266</v>
      </c>
      <c r="B552" t="s">
        <v>1478</v>
      </c>
      <c r="C552" t="s">
        <v>1479</v>
      </c>
      <c r="D552">
        <v>0</v>
      </c>
      <c r="E552">
        <v>36803.88</v>
      </c>
      <c r="H552">
        <v>0</v>
      </c>
      <c r="I552">
        <v>36803.88</v>
      </c>
      <c r="J552" s="184">
        <f t="shared" si="28"/>
        <v>-36803.88</v>
      </c>
      <c r="K552" s="192">
        <f t="shared" si="26"/>
        <v>0</v>
      </c>
      <c r="L552" s="192">
        <f t="shared" si="27"/>
        <v>36803.88</v>
      </c>
    </row>
    <row r="553" spans="1:12" ht="12.75">
      <c r="A553" t="s">
        <v>266</v>
      </c>
      <c r="B553" t="s">
        <v>1480</v>
      </c>
      <c r="C553" t="s">
        <v>1481</v>
      </c>
      <c r="D553">
        <v>370.8</v>
      </c>
      <c r="E553">
        <v>0</v>
      </c>
      <c r="H553">
        <v>370.8</v>
      </c>
      <c r="I553">
        <v>0</v>
      </c>
      <c r="J553" s="184">
        <f t="shared" si="28"/>
        <v>370.8</v>
      </c>
      <c r="K553" s="192">
        <f t="shared" si="26"/>
        <v>370.8</v>
      </c>
      <c r="L553" s="192">
        <f t="shared" si="27"/>
        <v>0</v>
      </c>
    </row>
    <row r="554" spans="1:12" ht="12.75">
      <c r="A554" t="s">
        <v>266</v>
      </c>
      <c r="B554" t="s">
        <v>1482</v>
      </c>
      <c r="C554" t="s">
        <v>1483</v>
      </c>
      <c r="D554">
        <v>0</v>
      </c>
      <c r="E554">
        <v>370.8</v>
      </c>
      <c r="H554">
        <v>0</v>
      </c>
      <c r="I554">
        <v>370.8</v>
      </c>
      <c r="J554" s="184">
        <f t="shared" si="28"/>
        <v>-370.8</v>
      </c>
      <c r="K554" s="192">
        <f t="shared" si="26"/>
        <v>0</v>
      </c>
      <c r="L554" s="192">
        <f t="shared" si="27"/>
        <v>370.8</v>
      </c>
    </row>
    <row r="555" spans="1:12" ht="12.75">
      <c r="A555" t="s">
        <v>266</v>
      </c>
      <c r="B555" t="s">
        <v>1484</v>
      </c>
      <c r="C555" t="s">
        <v>1485</v>
      </c>
      <c r="D555">
        <v>0</v>
      </c>
      <c r="E555">
        <v>0</v>
      </c>
      <c r="H555">
        <v>0</v>
      </c>
      <c r="I555">
        <v>0</v>
      </c>
      <c r="J555" s="184">
        <f t="shared" si="28"/>
        <v>0</v>
      </c>
      <c r="K555" s="192">
        <f t="shared" si="26"/>
        <v>0</v>
      </c>
      <c r="L555" s="192">
        <f t="shared" si="27"/>
        <v>0</v>
      </c>
    </row>
    <row r="556" spans="1:12" ht="12.75">
      <c r="A556" t="s">
        <v>266</v>
      </c>
      <c r="B556" t="s">
        <v>1486</v>
      </c>
      <c r="C556" t="s">
        <v>563</v>
      </c>
      <c r="D556">
        <v>0</v>
      </c>
      <c r="E556">
        <v>11451.09</v>
      </c>
      <c r="F556">
        <v>313.65</v>
      </c>
      <c r="G556">
        <v>313.65</v>
      </c>
      <c r="H556">
        <v>313.65</v>
      </c>
      <c r="I556">
        <v>11764.74</v>
      </c>
      <c r="J556" s="184">
        <f t="shared" si="28"/>
        <v>-11451.09</v>
      </c>
      <c r="K556" s="192">
        <f t="shared" si="26"/>
        <v>0</v>
      </c>
      <c r="L556" s="192">
        <f t="shared" si="27"/>
        <v>11451.09</v>
      </c>
    </row>
    <row r="557" spans="1:12" ht="12.75">
      <c r="A557" t="s">
        <v>266</v>
      </c>
      <c r="B557" t="s">
        <v>1487</v>
      </c>
      <c r="C557" t="s">
        <v>1488</v>
      </c>
      <c r="D557">
        <v>0</v>
      </c>
      <c r="E557">
        <v>78800.63</v>
      </c>
      <c r="H557">
        <v>0</v>
      </c>
      <c r="I557">
        <v>78800.63</v>
      </c>
      <c r="J557" s="184">
        <f t="shared" si="28"/>
        <v>-78800.63</v>
      </c>
      <c r="K557" s="192">
        <f t="shared" si="26"/>
        <v>0</v>
      </c>
      <c r="L557" s="192">
        <f t="shared" si="27"/>
        <v>78800.63</v>
      </c>
    </row>
    <row r="558" spans="1:12" ht="12.75">
      <c r="A558" t="s">
        <v>266</v>
      </c>
      <c r="B558" t="s">
        <v>1489</v>
      </c>
      <c r="C558" t="s">
        <v>1490</v>
      </c>
      <c r="D558">
        <v>0</v>
      </c>
      <c r="E558">
        <v>0</v>
      </c>
      <c r="H558">
        <v>0</v>
      </c>
      <c r="I558">
        <v>0</v>
      </c>
      <c r="J558" s="184">
        <f t="shared" si="28"/>
        <v>0</v>
      </c>
      <c r="K558" s="192">
        <f t="shared" si="26"/>
        <v>0</v>
      </c>
      <c r="L558" s="192">
        <f t="shared" si="27"/>
        <v>0</v>
      </c>
    </row>
    <row r="559" spans="1:12" ht="12.75">
      <c r="A559" t="s">
        <v>266</v>
      </c>
      <c r="B559" t="s">
        <v>1491</v>
      </c>
      <c r="C559" t="s">
        <v>1492</v>
      </c>
      <c r="D559">
        <v>0</v>
      </c>
      <c r="E559">
        <v>145864.61</v>
      </c>
      <c r="H559">
        <v>0</v>
      </c>
      <c r="I559">
        <v>145864.61</v>
      </c>
      <c r="J559" s="184">
        <f t="shared" si="28"/>
        <v>-145864.61</v>
      </c>
      <c r="K559" s="192">
        <f t="shared" si="26"/>
        <v>0</v>
      </c>
      <c r="L559" s="192">
        <f t="shared" si="27"/>
        <v>145864.61</v>
      </c>
    </row>
    <row r="560" spans="1:12" ht="12.75">
      <c r="A560" t="s">
        <v>266</v>
      </c>
      <c r="B560" t="s">
        <v>1493</v>
      </c>
      <c r="C560" t="s">
        <v>1494</v>
      </c>
      <c r="D560">
        <v>0</v>
      </c>
      <c r="E560">
        <v>0</v>
      </c>
      <c r="H560">
        <v>0</v>
      </c>
      <c r="I560">
        <v>0</v>
      </c>
      <c r="J560" s="184">
        <f t="shared" si="28"/>
        <v>0</v>
      </c>
      <c r="K560" s="192">
        <f t="shared" si="26"/>
        <v>0</v>
      </c>
      <c r="L560" s="192">
        <f t="shared" si="27"/>
        <v>0</v>
      </c>
    </row>
    <row r="561" spans="1:12" ht="12.75">
      <c r="A561" t="s">
        <v>266</v>
      </c>
      <c r="B561" t="s">
        <v>1495</v>
      </c>
      <c r="C561" t="s">
        <v>1496</v>
      </c>
      <c r="D561">
        <v>0</v>
      </c>
      <c r="E561">
        <v>0</v>
      </c>
      <c r="H561">
        <v>0</v>
      </c>
      <c r="I561">
        <v>0</v>
      </c>
      <c r="J561" s="184">
        <f t="shared" si="28"/>
        <v>0</v>
      </c>
      <c r="K561" s="192">
        <f t="shared" si="26"/>
        <v>0</v>
      </c>
      <c r="L561" s="192">
        <f t="shared" si="27"/>
        <v>0</v>
      </c>
    </row>
    <row r="562" spans="1:12" ht="12.75">
      <c r="A562" t="s">
        <v>266</v>
      </c>
      <c r="B562" t="s">
        <v>1497</v>
      </c>
      <c r="C562" t="s">
        <v>1498</v>
      </c>
      <c r="D562">
        <v>0</v>
      </c>
      <c r="E562">
        <v>2606.12</v>
      </c>
      <c r="H562">
        <v>0</v>
      </c>
      <c r="I562">
        <v>2606.12</v>
      </c>
      <c r="J562" s="184">
        <f t="shared" si="28"/>
        <v>-2606.12</v>
      </c>
      <c r="K562" s="192">
        <f t="shared" si="26"/>
        <v>0</v>
      </c>
      <c r="L562" s="192">
        <f t="shared" si="27"/>
        <v>2606.12</v>
      </c>
    </row>
    <row r="563" spans="1:12" ht="12.75">
      <c r="A563" t="s">
        <v>266</v>
      </c>
      <c r="B563" t="s">
        <v>1499</v>
      </c>
      <c r="C563" t="s">
        <v>1500</v>
      </c>
      <c r="D563">
        <v>0</v>
      </c>
      <c r="E563">
        <v>0</v>
      </c>
      <c r="H563">
        <v>0</v>
      </c>
      <c r="I563">
        <v>0</v>
      </c>
      <c r="J563" s="184">
        <f t="shared" si="28"/>
        <v>0</v>
      </c>
      <c r="K563" s="192">
        <f t="shared" si="26"/>
        <v>0</v>
      </c>
      <c r="L563" s="192">
        <f t="shared" si="27"/>
        <v>0</v>
      </c>
    </row>
    <row r="564" spans="1:12" ht="12.75">
      <c r="A564" t="s">
        <v>266</v>
      </c>
      <c r="B564" t="s">
        <v>1501</v>
      </c>
      <c r="C564" t="s">
        <v>1502</v>
      </c>
      <c r="D564">
        <v>0</v>
      </c>
      <c r="E564">
        <v>0</v>
      </c>
      <c r="H564">
        <v>0</v>
      </c>
      <c r="I564">
        <v>0</v>
      </c>
      <c r="J564" s="184">
        <f t="shared" si="28"/>
        <v>0</v>
      </c>
      <c r="K564" s="192">
        <f t="shared" si="26"/>
        <v>0</v>
      </c>
      <c r="L564" s="192">
        <f t="shared" si="27"/>
        <v>0</v>
      </c>
    </row>
    <row r="565" spans="1:12" ht="12.75">
      <c r="A565" t="s">
        <v>266</v>
      </c>
      <c r="B565" t="s">
        <v>1503</v>
      </c>
      <c r="C565" t="s">
        <v>1504</v>
      </c>
      <c r="D565">
        <v>0</v>
      </c>
      <c r="E565">
        <v>6265.47</v>
      </c>
      <c r="H565">
        <v>0</v>
      </c>
      <c r="I565">
        <v>6265.47</v>
      </c>
      <c r="J565" s="184">
        <f t="shared" si="28"/>
        <v>-6265.47</v>
      </c>
      <c r="K565" s="192">
        <f t="shared" si="26"/>
        <v>0</v>
      </c>
      <c r="L565" s="192">
        <f t="shared" si="27"/>
        <v>6265.47</v>
      </c>
    </row>
    <row r="566" spans="1:12" ht="12.75">
      <c r="A566" t="s">
        <v>266</v>
      </c>
      <c r="B566" t="s">
        <v>1505</v>
      </c>
      <c r="C566" t="s">
        <v>1506</v>
      </c>
      <c r="D566">
        <v>0</v>
      </c>
      <c r="E566">
        <v>4726.73</v>
      </c>
      <c r="H566">
        <v>0</v>
      </c>
      <c r="I566">
        <v>4726.73</v>
      </c>
      <c r="J566" s="184">
        <f t="shared" si="28"/>
        <v>-4726.73</v>
      </c>
      <c r="K566" s="192">
        <f t="shared" si="26"/>
        <v>0</v>
      </c>
      <c r="L566" s="192">
        <f t="shared" si="27"/>
        <v>4726.73</v>
      </c>
    </row>
    <row r="567" spans="1:12" ht="12.75">
      <c r="A567" t="s">
        <v>266</v>
      </c>
      <c r="B567" t="s">
        <v>1507</v>
      </c>
      <c r="C567" t="s">
        <v>1508</v>
      </c>
      <c r="D567">
        <v>0</v>
      </c>
      <c r="E567">
        <v>1023.84</v>
      </c>
      <c r="H567">
        <v>0</v>
      </c>
      <c r="I567">
        <v>1023.84</v>
      </c>
      <c r="J567" s="184">
        <f t="shared" si="28"/>
        <v>-1023.84</v>
      </c>
      <c r="K567" s="192">
        <f t="shared" si="26"/>
        <v>0</v>
      </c>
      <c r="L567" s="192">
        <f t="shared" si="27"/>
        <v>1023.84</v>
      </c>
    </row>
    <row r="568" spans="1:12" ht="12.75">
      <c r="A568" t="s">
        <v>266</v>
      </c>
      <c r="B568" t="s">
        <v>1509</v>
      </c>
      <c r="C568" t="s">
        <v>1510</v>
      </c>
      <c r="D568">
        <v>0</v>
      </c>
      <c r="E568">
        <v>57185.92</v>
      </c>
      <c r="H568">
        <v>0</v>
      </c>
      <c r="I568">
        <v>57185.92</v>
      </c>
      <c r="J568" s="184">
        <f t="shared" si="28"/>
        <v>-57185.92</v>
      </c>
      <c r="K568" s="192">
        <f t="shared" si="26"/>
        <v>0</v>
      </c>
      <c r="L568" s="192">
        <f t="shared" si="27"/>
        <v>57185.92</v>
      </c>
    </row>
    <row r="569" spans="1:12" ht="12.75">
      <c r="A569" t="s">
        <v>266</v>
      </c>
      <c r="B569" t="s">
        <v>1511</v>
      </c>
      <c r="C569" t="s">
        <v>1512</v>
      </c>
      <c r="D569">
        <v>0</v>
      </c>
      <c r="E569">
        <v>0</v>
      </c>
      <c r="H569">
        <v>0</v>
      </c>
      <c r="I569">
        <v>0</v>
      </c>
      <c r="J569" s="184">
        <f t="shared" si="28"/>
        <v>0</v>
      </c>
      <c r="K569" s="192">
        <f t="shared" si="26"/>
        <v>0</v>
      </c>
      <c r="L569" s="192">
        <f t="shared" si="27"/>
        <v>0</v>
      </c>
    </row>
    <row r="570" spans="1:12" ht="12.75">
      <c r="A570" t="s">
        <v>266</v>
      </c>
      <c r="B570" t="s">
        <v>1513</v>
      </c>
      <c r="C570" t="s">
        <v>1514</v>
      </c>
      <c r="D570">
        <v>0</v>
      </c>
      <c r="E570">
        <v>5405</v>
      </c>
      <c r="H570">
        <v>0</v>
      </c>
      <c r="I570">
        <v>5405</v>
      </c>
      <c r="J570" s="184">
        <f t="shared" si="28"/>
        <v>-5405</v>
      </c>
      <c r="K570" s="192">
        <f t="shared" si="26"/>
        <v>0</v>
      </c>
      <c r="L570" s="192">
        <f t="shared" si="27"/>
        <v>5405</v>
      </c>
    </row>
    <row r="571" spans="1:12" ht="12.75">
      <c r="A571" t="s">
        <v>266</v>
      </c>
      <c r="B571" t="s">
        <v>1515</v>
      </c>
      <c r="C571" t="s">
        <v>1516</v>
      </c>
      <c r="D571">
        <v>0</v>
      </c>
      <c r="E571">
        <v>0</v>
      </c>
      <c r="H571">
        <v>0</v>
      </c>
      <c r="I571">
        <v>0</v>
      </c>
      <c r="J571" s="184">
        <f t="shared" si="28"/>
        <v>0</v>
      </c>
      <c r="K571" s="192">
        <f t="shared" si="26"/>
        <v>0</v>
      </c>
      <c r="L571" s="192">
        <f t="shared" si="27"/>
        <v>0</v>
      </c>
    </row>
    <row r="572" spans="1:12" ht="12.75">
      <c r="A572" t="s">
        <v>266</v>
      </c>
      <c r="B572" t="s">
        <v>1517</v>
      </c>
      <c r="C572" t="s">
        <v>1518</v>
      </c>
      <c r="D572">
        <v>0</v>
      </c>
      <c r="E572">
        <v>0</v>
      </c>
      <c r="H572">
        <v>0</v>
      </c>
      <c r="I572">
        <v>0</v>
      </c>
      <c r="J572" s="184">
        <f t="shared" si="28"/>
        <v>0</v>
      </c>
      <c r="K572" s="192">
        <f t="shared" si="26"/>
        <v>0</v>
      </c>
      <c r="L572" s="192">
        <f t="shared" si="27"/>
        <v>0</v>
      </c>
    </row>
    <row r="573" spans="1:12" ht="12.75">
      <c r="A573" t="s">
        <v>266</v>
      </c>
      <c r="B573" t="s">
        <v>1519</v>
      </c>
      <c r="C573" t="s">
        <v>1520</v>
      </c>
      <c r="D573">
        <v>0</v>
      </c>
      <c r="E573">
        <v>2828.87</v>
      </c>
      <c r="H573">
        <v>0</v>
      </c>
      <c r="I573">
        <v>2828.87</v>
      </c>
      <c r="J573" s="184">
        <f t="shared" si="28"/>
        <v>-2828.87</v>
      </c>
      <c r="K573" s="192">
        <f t="shared" si="26"/>
        <v>0</v>
      </c>
      <c r="L573" s="192">
        <f t="shared" si="27"/>
        <v>2828.87</v>
      </c>
    </row>
    <row r="574" spans="1:12" ht="12.75">
      <c r="A574" t="s">
        <v>266</v>
      </c>
      <c r="B574" t="s">
        <v>1521</v>
      </c>
      <c r="C574" t="s">
        <v>1522</v>
      </c>
      <c r="D574">
        <v>0.01</v>
      </c>
      <c r="E574">
        <v>0</v>
      </c>
      <c r="H574">
        <v>0.01</v>
      </c>
      <c r="I574">
        <v>0</v>
      </c>
      <c r="J574" s="184">
        <f t="shared" si="28"/>
        <v>0.01</v>
      </c>
      <c r="K574" s="192">
        <f t="shared" si="26"/>
        <v>0.01</v>
      </c>
      <c r="L574" s="192">
        <f t="shared" si="27"/>
        <v>0</v>
      </c>
    </row>
    <row r="575" spans="1:12" ht="12.75">
      <c r="A575" t="s">
        <v>266</v>
      </c>
      <c r="B575" t="s">
        <v>1523</v>
      </c>
      <c r="C575" t="s">
        <v>1524</v>
      </c>
      <c r="D575">
        <v>0</v>
      </c>
      <c r="E575">
        <v>0</v>
      </c>
      <c r="H575">
        <v>0</v>
      </c>
      <c r="I575">
        <v>0</v>
      </c>
      <c r="J575" s="184">
        <f t="shared" si="28"/>
        <v>0</v>
      </c>
      <c r="K575" s="192">
        <f t="shared" si="26"/>
        <v>0</v>
      </c>
      <c r="L575" s="192">
        <f t="shared" si="27"/>
        <v>0</v>
      </c>
    </row>
    <row r="576" spans="1:12" ht="12.75">
      <c r="A576" t="s">
        <v>266</v>
      </c>
      <c r="B576" t="s">
        <v>1525</v>
      </c>
      <c r="C576" t="s">
        <v>1526</v>
      </c>
      <c r="D576">
        <v>0</v>
      </c>
      <c r="E576">
        <v>0</v>
      </c>
      <c r="H576">
        <v>0</v>
      </c>
      <c r="I576">
        <v>0</v>
      </c>
      <c r="J576" s="184">
        <f t="shared" si="28"/>
        <v>0</v>
      </c>
      <c r="K576" s="192">
        <f t="shared" si="26"/>
        <v>0</v>
      </c>
      <c r="L576" s="192">
        <f t="shared" si="27"/>
        <v>0</v>
      </c>
    </row>
    <row r="577" spans="1:12" ht="12.75">
      <c r="A577" t="s">
        <v>266</v>
      </c>
      <c r="B577" t="s">
        <v>1527</v>
      </c>
      <c r="C577" t="s">
        <v>1528</v>
      </c>
      <c r="D577">
        <v>0</v>
      </c>
      <c r="E577">
        <v>0</v>
      </c>
      <c r="H577">
        <v>0</v>
      </c>
      <c r="I577">
        <v>0</v>
      </c>
      <c r="J577" s="184">
        <f t="shared" si="28"/>
        <v>0</v>
      </c>
      <c r="K577" s="192">
        <f t="shared" si="26"/>
        <v>0</v>
      </c>
      <c r="L577" s="192">
        <f t="shared" si="27"/>
        <v>0</v>
      </c>
    </row>
    <row r="578" spans="1:12" ht="12.75">
      <c r="A578" t="s">
        <v>266</v>
      </c>
      <c r="B578" t="s">
        <v>1529</v>
      </c>
      <c r="C578" t="s">
        <v>1530</v>
      </c>
      <c r="D578">
        <v>0</v>
      </c>
      <c r="E578">
        <v>0</v>
      </c>
      <c r="H578">
        <v>0</v>
      </c>
      <c r="I578">
        <v>0</v>
      </c>
      <c r="J578" s="184">
        <f t="shared" si="28"/>
        <v>0</v>
      </c>
      <c r="K578" s="192">
        <f t="shared" si="26"/>
        <v>0</v>
      </c>
      <c r="L578" s="192">
        <f t="shared" si="27"/>
        <v>0</v>
      </c>
    </row>
    <row r="579" spans="1:12" ht="12.75">
      <c r="A579" t="s">
        <v>266</v>
      </c>
      <c r="B579" t="s">
        <v>1531</v>
      </c>
      <c r="C579" t="s">
        <v>1532</v>
      </c>
      <c r="D579">
        <v>0</v>
      </c>
      <c r="E579">
        <v>0</v>
      </c>
      <c r="H579">
        <v>0</v>
      </c>
      <c r="I579">
        <v>0</v>
      </c>
      <c r="J579" s="184">
        <f t="shared" si="28"/>
        <v>0</v>
      </c>
      <c r="K579" s="192">
        <f t="shared" si="26"/>
        <v>0</v>
      </c>
      <c r="L579" s="192">
        <f t="shared" si="27"/>
        <v>0</v>
      </c>
    </row>
    <row r="580" spans="1:12" ht="12.75">
      <c r="A580" t="s">
        <v>266</v>
      </c>
      <c r="B580" t="s">
        <v>1533</v>
      </c>
      <c r="C580" t="s">
        <v>1534</v>
      </c>
      <c r="D580">
        <v>0</v>
      </c>
      <c r="E580">
        <v>0</v>
      </c>
      <c r="H580">
        <v>0</v>
      </c>
      <c r="I580">
        <v>0</v>
      </c>
      <c r="J580" s="184">
        <f t="shared" si="28"/>
        <v>0</v>
      </c>
      <c r="K580" s="192">
        <f t="shared" si="26"/>
        <v>0</v>
      </c>
      <c r="L580" s="192">
        <f t="shared" si="27"/>
        <v>0</v>
      </c>
    </row>
    <row r="581" spans="1:12" ht="12.75">
      <c r="A581" t="s">
        <v>266</v>
      </c>
      <c r="B581" t="s">
        <v>1535</v>
      </c>
      <c r="C581" t="s">
        <v>1536</v>
      </c>
      <c r="D581">
        <v>0</v>
      </c>
      <c r="E581">
        <v>0</v>
      </c>
      <c r="H581">
        <v>0</v>
      </c>
      <c r="I581">
        <v>0</v>
      </c>
      <c r="J581" s="184">
        <f t="shared" si="28"/>
        <v>0</v>
      </c>
      <c r="K581" s="192">
        <f t="shared" si="26"/>
        <v>0</v>
      </c>
      <c r="L581" s="192">
        <f t="shared" si="27"/>
        <v>0</v>
      </c>
    </row>
    <row r="582" spans="1:12" ht="12.75">
      <c r="A582" t="s">
        <v>266</v>
      </c>
      <c r="B582" t="s">
        <v>1537</v>
      </c>
      <c r="C582" t="s">
        <v>1538</v>
      </c>
      <c r="D582">
        <v>0</v>
      </c>
      <c r="E582">
        <v>1400.52</v>
      </c>
      <c r="H582">
        <v>0</v>
      </c>
      <c r="I582">
        <v>1400.52</v>
      </c>
      <c r="J582" s="184">
        <f t="shared" si="28"/>
        <v>-1400.52</v>
      </c>
      <c r="K582" s="192">
        <f t="shared" si="26"/>
        <v>0</v>
      </c>
      <c r="L582" s="192">
        <f t="shared" si="27"/>
        <v>1400.52</v>
      </c>
    </row>
    <row r="583" spans="1:12" ht="12.75">
      <c r="A583" t="s">
        <v>266</v>
      </c>
      <c r="B583" t="s">
        <v>1539</v>
      </c>
      <c r="C583" t="s">
        <v>1540</v>
      </c>
      <c r="D583">
        <v>0</v>
      </c>
      <c r="E583">
        <v>0</v>
      </c>
      <c r="H583">
        <v>0</v>
      </c>
      <c r="I583">
        <v>0</v>
      </c>
      <c r="J583" s="184">
        <f t="shared" si="28"/>
        <v>0</v>
      </c>
      <c r="K583" s="192">
        <f aca="true" t="shared" si="29" ref="K583:K646">IF(J583&gt;0,J583,0)</f>
        <v>0</v>
      </c>
      <c r="L583" s="192">
        <f aca="true" t="shared" si="30" ref="L583:L646">IF(J583&lt;0,-J583,0)</f>
        <v>0</v>
      </c>
    </row>
    <row r="584" spans="1:12" ht="12.75">
      <c r="A584" t="s">
        <v>266</v>
      </c>
      <c r="B584" t="s">
        <v>1541</v>
      </c>
      <c r="C584" t="s">
        <v>1542</v>
      </c>
      <c r="D584">
        <v>0</v>
      </c>
      <c r="E584">
        <v>0</v>
      </c>
      <c r="H584">
        <v>0</v>
      </c>
      <c r="I584">
        <v>0</v>
      </c>
      <c r="J584" s="184">
        <f t="shared" si="28"/>
        <v>0</v>
      </c>
      <c r="K584" s="192">
        <f t="shared" si="29"/>
        <v>0</v>
      </c>
      <c r="L584" s="192">
        <f t="shared" si="30"/>
        <v>0</v>
      </c>
    </row>
    <row r="585" spans="1:12" ht="12.75">
      <c r="A585" t="s">
        <v>266</v>
      </c>
      <c r="B585" t="s">
        <v>1543</v>
      </c>
      <c r="C585" t="s">
        <v>1544</v>
      </c>
      <c r="D585">
        <v>0</v>
      </c>
      <c r="E585">
        <v>0</v>
      </c>
      <c r="H585">
        <v>0</v>
      </c>
      <c r="I585">
        <v>0</v>
      </c>
      <c r="J585" s="184">
        <f t="shared" si="28"/>
        <v>0</v>
      </c>
      <c r="K585" s="192">
        <f t="shared" si="29"/>
        <v>0</v>
      </c>
      <c r="L585" s="192">
        <f t="shared" si="30"/>
        <v>0</v>
      </c>
    </row>
    <row r="586" spans="1:12" ht="12.75">
      <c r="A586" t="s">
        <v>266</v>
      </c>
      <c r="B586" t="s">
        <v>1545</v>
      </c>
      <c r="C586" t="s">
        <v>1546</v>
      </c>
      <c r="D586">
        <v>0</v>
      </c>
      <c r="E586">
        <v>0</v>
      </c>
      <c r="H586">
        <v>0</v>
      </c>
      <c r="I586">
        <v>0</v>
      </c>
      <c r="J586" s="184">
        <f t="shared" si="28"/>
        <v>0</v>
      </c>
      <c r="K586" s="192">
        <f t="shared" si="29"/>
        <v>0</v>
      </c>
      <c r="L586" s="192">
        <f t="shared" si="30"/>
        <v>0</v>
      </c>
    </row>
    <row r="587" spans="1:12" ht="12.75">
      <c r="A587" t="s">
        <v>266</v>
      </c>
      <c r="B587" t="s">
        <v>1547</v>
      </c>
      <c r="C587" t="s">
        <v>1548</v>
      </c>
      <c r="D587">
        <v>0</v>
      </c>
      <c r="E587">
        <v>0</v>
      </c>
      <c r="H587">
        <v>0</v>
      </c>
      <c r="I587">
        <v>0</v>
      </c>
      <c r="J587" s="184">
        <f t="shared" si="28"/>
        <v>0</v>
      </c>
      <c r="K587" s="192">
        <f t="shared" si="29"/>
        <v>0</v>
      </c>
      <c r="L587" s="192">
        <f t="shared" si="30"/>
        <v>0</v>
      </c>
    </row>
    <row r="588" spans="1:12" ht="12.75">
      <c r="A588" t="s">
        <v>266</v>
      </c>
      <c r="B588" t="s">
        <v>1549</v>
      </c>
      <c r="C588" t="s">
        <v>1550</v>
      </c>
      <c r="D588">
        <v>0</v>
      </c>
      <c r="E588">
        <v>0</v>
      </c>
      <c r="H588">
        <v>0</v>
      </c>
      <c r="I588">
        <v>0</v>
      </c>
      <c r="J588" s="184">
        <f t="shared" si="28"/>
        <v>0</v>
      </c>
      <c r="K588" s="192">
        <f t="shared" si="29"/>
        <v>0</v>
      </c>
      <c r="L588" s="192">
        <f t="shared" si="30"/>
        <v>0</v>
      </c>
    </row>
    <row r="589" spans="1:12" ht="12.75">
      <c r="A589" t="s">
        <v>266</v>
      </c>
      <c r="B589" t="s">
        <v>1551</v>
      </c>
      <c r="C589" t="s">
        <v>1552</v>
      </c>
      <c r="D589">
        <v>0</v>
      </c>
      <c r="E589">
        <v>0</v>
      </c>
      <c r="H589">
        <v>0</v>
      </c>
      <c r="I589">
        <v>0</v>
      </c>
      <c r="J589" s="184">
        <f t="shared" si="28"/>
        <v>0</v>
      </c>
      <c r="K589" s="192">
        <f t="shared" si="29"/>
        <v>0</v>
      </c>
      <c r="L589" s="192">
        <f t="shared" si="30"/>
        <v>0</v>
      </c>
    </row>
    <row r="590" spans="1:12" ht="12.75">
      <c r="A590" t="s">
        <v>266</v>
      </c>
      <c r="B590" t="s">
        <v>1553</v>
      </c>
      <c r="C590" t="s">
        <v>1554</v>
      </c>
      <c r="D590">
        <v>0</v>
      </c>
      <c r="E590">
        <v>0</v>
      </c>
      <c r="H590">
        <v>0</v>
      </c>
      <c r="I590">
        <v>0</v>
      </c>
      <c r="J590" s="184">
        <f t="shared" si="28"/>
        <v>0</v>
      </c>
      <c r="K590" s="192">
        <f t="shared" si="29"/>
        <v>0</v>
      </c>
      <c r="L590" s="192">
        <f t="shared" si="30"/>
        <v>0</v>
      </c>
    </row>
    <row r="591" spans="1:12" ht="12.75">
      <c r="A591" t="s">
        <v>266</v>
      </c>
      <c r="B591" t="s">
        <v>1555</v>
      </c>
      <c r="C591" t="s">
        <v>1556</v>
      </c>
      <c r="D591">
        <v>0</v>
      </c>
      <c r="E591">
        <v>0</v>
      </c>
      <c r="H591">
        <v>0</v>
      </c>
      <c r="I591">
        <v>0</v>
      </c>
      <c r="J591" s="184">
        <f t="shared" si="28"/>
        <v>0</v>
      </c>
      <c r="K591" s="192">
        <f t="shared" si="29"/>
        <v>0</v>
      </c>
      <c r="L591" s="192">
        <f t="shared" si="30"/>
        <v>0</v>
      </c>
    </row>
    <row r="592" spans="1:12" ht="12.75">
      <c r="A592" t="s">
        <v>266</v>
      </c>
      <c r="B592" t="s">
        <v>1557</v>
      </c>
      <c r="C592" t="s">
        <v>1558</v>
      </c>
      <c r="D592">
        <v>0</v>
      </c>
      <c r="E592">
        <v>0</v>
      </c>
      <c r="H592">
        <v>0</v>
      </c>
      <c r="I592">
        <v>0</v>
      </c>
      <c r="J592" s="184">
        <f t="shared" si="28"/>
        <v>0</v>
      </c>
      <c r="K592" s="192">
        <f t="shared" si="29"/>
        <v>0</v>
      </c>
      <c r="L592" s="192">
        <f t="shared" si="30"/>
        <v>0</v>
      </c>
    </row>
    <row r="593" spans="1:12" ht="12.75">
      <c r="A593" t="s">
        <v>266</v>
      </c>
      <c r="B593" t="s">
        <v>1559</v>
      </c>
      <c r="C593" t="s">
        <v>1560</v>
      </c>
      <c r="D593">
        <v>0</v>
      </c>
      <c r="E593">
        <v>857.4</v>
      </c>
      <c r="H593">
        <v>0</v>
      </c>
      <c r="I593">
        <v>857.4</v>
      </c>
      <c r="J593" s="184">
        <f t="shared" si="28"/>
        <v>-857.4</v>
      </c>
      <c r="K593" s="192">
        <f t="shared" si="29"/>
        <v>0</v>
      </c>
      <c r="L593" s="192">
        <f t="shared" si="30"/>
        <v>857.4</v>
      </c>
    </row>
    <row r="594" spans="1:12" ht="12.75">
      <c r="A594" t="s">
        <v>266</v>
      </c>
      <c r="B594" t="s">
        <v>1561</v>
      </c>
      <c r="C594" t="s">
        <v>551</v>
      </c>
      <c r="D594">
        <v>0</v>
      </c>
      <c r="E594">
        <v>5854.67</v>
      </c>
      <c r="H594">
        <v>0</v>
      </c>
      <c r="I594">
        <v>5854.67</v>
      </c>
      <c r="J594" s="184">
        <f t="shared" si="28"/>
        <v>-5854.67</v>
      </c>
      <c r="K594" s="192">
        <f t="shared" si="29"/>
        <v>0</v>
      </c>
      <c r="L594" s="192">
        <f t="shared" si="30"/>
        <v>5854.67</v>
      </c>
    </row>
    <row r="595" spans="1:12" ht="12.75">
      <c r="A595" t="s">
        <v>266</v>
      </c>
      <c r="B595" t="s">
        <v>1562</v>
      </c>
      <c r="C595" t="s">
        <v>1563</v>
      </c>
      <c r="D595">
        <v>0</v>
      </c>
      <c r="E595">
        <v>0</v>
      </c>
      <c r="H595">
        <v>0</v>
      </c>
      <c r="I595">
        <v>0</v>
      </c>
      <c r="J595" s="184">
        <f t="shared" si="28"/>
        <v>0</v>
      </c>
      <c r="K595" s="192">
        <f t="shared" si="29"/>
        <v>0</v>
      </c>
      <c r="L595" s="192">
        <f t="shared" si="30"/>
        <v>0</v>
      </c>
    </row>
    <row r="596" spans="1:12" ht="12.75">
      <c r="A596" t="s">
        <v>266</v>
      </c>
      <c r="B596" t="s">
        <v>1564</v>
      </c>
      <c r="C596" t="s">
        <v>1565</v>
      </c>
      <c r="D596">
        <v>0</v>
      </c>
      <c r="E596">
        <v>0</v>
      </c>
      <c r="H596">
        <v>0</v>
      </c>
      <c r="I596">
        <v>0</v>
      </c>
      <c r="J596" s="184">
        <f t="shared" si="28"/>
        <v>0</v>
      </c>
      <c r="K596" s="192">
        <f t="shared" si="29"/>
        <v>0</v>
      </c>
      <c r="L596" s="192">
        <f t="shared" si="30"/>
        <v>0</v>
      </c>
    </row>
    <row r="597" spans="1:12" ht="12.75">
      <c r="A597" t="s">
        <v>266</v>
      </c>
      <c r="B597" t="s">
        <v>1566</v>
      </c>
      <c r="C597" t="s">
        <v>1567</v>
      </c>
      <c r="D597">
        <v>0</v>
      </c>
      <c r="E597">
        <v>110.58</v>
      </c>
      <c r="H597">
        <v>0</v>
      </c>
      <c r="I597">
        <v>110.58</v>
      </c>
      <c r="J597" s="184">
        <f t="shared" si="28"/>
        <v>-110.58</v>
      </c>
      <c r="K597" s="192">
        <f t="shared" si="29"/>
        <v>0</v>
      </c>
      <c r="L597" s="192">
        <f t="shared" si="30"/>
        <v>110.58</v>
      </c>
    </row>
    <row r="598" spans="1:12" ht="12.75">
      <c r="A598" t="s">
        <v>266</v>
      </c>
      <c r="B598" t="s">
        <v>1568</v>
      </c>
      <c r="C598" t="s">
        <v>1569</v>
      </c>
      <c r="D598">
        <v>0</v>
      </c>
      <c r="E598">
        <v>54</v>
      </c>
      <c r="H598">
        <v>0</v>
      </c>
      <c r="I598">
        <v>54</v>
      </c>
      <c r="J598" s="184">
        <f t="shared" si="28"/>
        <v>-54</v>
      </c>
      <c r="K598" s="192">
        <f t="shared" si="29"/>
        <v>0</v>
      </c>
      <c r="L598" s="192">
        <f t="shared" si="30"/>
        <v>54</v>
      </c>
    </row>
    <row r="599" spans="1:12" ht="12.75">
      <c r="A599" t="s">
        <v>266</v>
      </c>
      <c r="B599" t="s">
        <v>1570</v>
      </c>
      <c r="C599" t="s">
        <v>1571</v>
      </c>
      <c r="D599">
        <v>0</v>
      </c>
      <c r="E599">
        <v>43.67</v>
      </c>
      <c r="H599">
        <v>0</v>
      </c>
      <c r="I599">
        <v>43.67</v>
      </c>
      <c r="J599" s="184">
        <f t="shared" si="28"/>
        <v>-43.67</v>
      </c>
      <c r="K599" s="192">
        <f t="shared" si="29"/>
        <v>0</v>
      </c>
      <c r="L599" s="192">
        <f t="shared" si="30"/>
        <v>43.67</v>
      </c>
    </row>
    <row r="600" spans="1:12" ht="12.75">
      <c r="A600" t="s">
        <v>266</v>
      </c>
      <c r="B600" t="s">
        <v>1572</v>
      </c>
      <c r="C600" t="s">
        <v>1573</v>
      </c>
      <c r="D600">
        <v>10000.300000000001</v>
      </c>
      <c r="E600">
        <v>0</v>
      </c>
      <c r="H600">
        <v>10000.300000000001</v>
      </c>
      <c r="I600">
        <v>0</v>
      </c>
      <c r="J600" s="184">
        <f t="shared" si="28"/>
        <v>10000.300000000001</v>
      </c>
      <c r="K600" s="192">
        <f t="shared" si="29"/>
        <v>10000.300000000001</v>
      </c>
      <c r="L600" s="192">
        <f t="shared" si="30"/>
        <v>0</v>
      </c>
    </row>
    <row r="601" spans="1:12" ht="12.75">
      <c r="A601" t="s">
        <v>266</v>
      </c>
      <c r="B601" t="s">
        <v>1574</v>
      </c>
      <c r="C601" t="s">
        <v>1575</v>
      </c>
      <c r="D601">
        <v>11.68</v>
      </c>
      <c r="E601">
        <v>0</v>
      </c>
      <c r="H601">
        <v>11.68</v>
      </c>
      <c r="I601">
        <v>0</v>
      </c>
      <c r="J601" s="184">
        <f t="shared" si="28"/>
        <v>11.68</v>
      </c>
      <c r="K601" s="192">
        <f t="shared" si="29"/>
        <v>11.68</v>
      </c>
      <c r="L601" s="192">
        <f t="shared" si="30"/>
        <v>0</v>
      </c>
    </row>
    <row r="602" spans="1:12" ht="12.75">
      <c r="A602" t="s">
        <v>266</v>
      </c>
      <c r="B602" t="s">
        <v>1576</v>
      </c>
      <c r="C602" t="s">
        <v>1577</v>
      </c>
      <c r="D602">
        <v>0</v>
      </c>
      <c r="E602">
        <v>2489.77</v>
      </c>
      <c r="H602">
        <v>0</v>
      </c>
      <c r="I602">
        <v>2489.77</v>
      </c>
      <c r="J602" s="184">
        <f t="shared" si="28"/>
        <v>-2489.77</v>
      </c>
      <c r="K602" s="192">
        <f t="shared" si="29"/>
        <v>0</v>
      </c>
      <c r="L602" s="192">
        <f t="shared" si="30"/>
        <v>2489.77</v>
      </c>
    </row>
    <row r="603" spans="1:12" ht="12.75">
      <c r="A603" t="s">
        <v>266</v>
      </c>
      <c r="B603" t="s">
        <v>1578</v>
      </c>
      <c r="C603" t="s">
        <v>1579</v>
      </c>
      <c r="D603">
        <v>0</v>
      </c>
      <c r="E603">
        <v>9.8</v>
      </c>
      <c r="H603">
        <v>0</v>
      </c>
      <c r="I603">
        <v>9.8</v>
      </c>
      <c r="J603" s="184">
        <f t="shared" si="28"/>
        <v>-9.8</v>
      </c>
      <c r="K603" s="192">
        <f t="shared" si="29"/>
        <v>0</v>
      </c>
      <c r="L603" s="192">
        <f t="shared" si="30"/>
        <v>9.8</v>
      </c>
    </row>
    <row r="604" spans="1:12" ht="12.75">
      <c r="A604" t="s">
        <v>266</v>
      </c>
      <c r="B604" t="s">
        <v>1580</v>
      </c>
      <c r="C604" t="s">
        <v>1581</v>
      </c>
      <c r="D604">
        <v>0</v>
      </c>
      <c r="E604">
        <v>300</v>
      </c>
      <c r="H604">
        <v>0</v>
      </c>
      <c r="I604">
        <v>300</v>
      </c>
      <c r="J604" s="184">
        <f t="shared" si="28"/>
        <v>-300</v>
      </c>
      <c r="K604" s="192">
        <f t="shared" si="29"/>
        <v>0</v>
      </c>
      <c r="L604" s="192">
        <f t="shared" si="30"/>
        <v>300</v>
      </c>
    </row>
    <row r="605" spans="1:12" ht="12.75">
      <c r="A605" t="s">
        <v>266</v>
      </c>
      <c r="B605" t="s">
        <v>1582</v>
      </c>
      <c r="C605" t="s">
        <v>1583</v>
      </c>
      <c r="D605">
        <v>0</v>
      </c>
      <c r="E605">
        <v>0</v>
      </c>
      <c r="H605">
        <v>0</v>
      </c>
      <c r="I605">
        <v>0</v>
      </c>
      <c r="J605" s="184">
        <f t="shared" si="28"/>
        <v>0</v>
      </c>
      <c r="K605" s="192">
        <f t="shared" si="29"/>
        <v>0</v>
      </c>
      <c r="L605" s="192">
        <f t="shared" si="30"/>
        <v>0</v>
      </c>
    </row>
    <row r="606" spans="1:12" ht="12.75">
      <c r="A606" t="s">
        <v>266</v>
      </c>
      <c r="B606" t="s">
        <v>1584</v>
      </c>
      <c r="C606" t="s">
        <v>1585</v>
      </c>
      <c r="D606">
        <v>0</v>
      </c>
      <c r="E606">
        <v>5084.67</v>
      </c>
      <c r="H606">
        <v>0</v>
      </c>
      <c r="I606">
        <v>5084.67</v>
      </c>
      <c r="J606" s="184">
        <f t="shared" si="28"/>
        <v>-5084.67</v>
      </c>
      <c r="K606" s="192">
        <f t="shared" si="29"/>
        <v>0</v>
      </c>
      <c r="L606" s="192">
        <f t="shared" si="30"/>
        <v>5084.67</v>
      </c>
    </row>
    <row r="607" spans="1:12" ht="12.75">
      <c r="A607" t="s">
        <v>266</v>
      </c>
      <c r="B607" t="s">
        <v>1586</v>
      </c>
      <c r="C607" t="s">
        <v>1587</v>
      </c>
      <c r="D607">
        <v>0</v>
      </c>
      <c r="E607">
        <v>0</v>
      </c>
      <c r="H607">
        <v>0</v>
      </c>
      <c r="I607">
        <v>0</v>
      </c>
      <c r="J607" s="184">
        <f t="shared" si="28"/>
        <v>0</v>
      </c>
      <c r="K607" s="192">
        <f t="shared" si="29"/>
        <v>0</v>
      </c>
      <c r="L607" s="192">
        <f t="shared" si="30"/>
        <v>0</v>
      </c>
    </row>
    <row r="608" spans="1:12" ht="12.75">
      <c r="A608" t="s">
        <v>266</v>
      </c>
      <c r="B608" t="s">
        <v>1588</v>
      </c>
      <c r="C608" t="s">
        <v>1589</v>
      </c>
      <c r="D608">
        <v>0</v>
      </c>
      <c r="E608">
        <v>6923.48</v>
      </c>
      <c r="H608">
        <v>0</v>
      </c>
      <c r="I608">
        <v>6923.48</v>
      </c>
      <c r="J608" s="184">
        <f t="shared" si="28"/>
        <v>-6923.48</v>
      </c>
      <c r="K608" s="192">
        <f t="shared" si="29"/>
        <v>0</v>
      </c>
      <c r="L608" s="192">
        <f t="shared" si="30"/>
        <v>6923.48</v>
      </c>
    </row>
    <row r="609" spans="1:12" ht="12.75">
      <c r="A609" t="s">
        <v>266</v>
      </c>
      <c r="B609" t="s">
        <v>1590</v>
      </c>
      <c r="C609" t="s">
        <v>1591</v>
      </c>
      <c r="D609">
        <v>0</v>
      </c>
      <c r="E609">
        <v>20000</v>
      </c>
      <c r="H609">
        <v>0</v>
      </c>
      <c r="I609">
        <v>20000</v>
      </c>
      <c r="J609" s="184">
        <f t="shared" si="28"/>
        <v>-20000</v>
      </c>
      <c r="K609" s="192">
        <f t="shared" si="29"/>
        <v>0</v>
      </c>
      <c r="L609" s="192">
        <f t="shared" si="30"/>
        <v>20000</v>
      </c>
    </row>
    <row r="610" spans="1:12" ht="12.75">
      <c r="A610" t="s">
        <v>266</v>
      </c>
      <c r="B610" t="s">
        <v>1592</v>
      </c>
      <c r="C610" t="s">
        <v>1593</v>
      </c>
      <c r="D610">
        <v>0</v>
      </c>
      <c r="E610">
        <v>0</v>
      </c>
      <c r="H610">
        <v>0</v>
      </c>
      <c r="I610">
        <v>0</v>
      </c>
      <c r="J610" s="184">
        <f t="shared" si="28"/>
        <v>0</v>
      </c>
      <c r="K610" s="192">
        <f t="shared" si="29"/>
        <v>0</v>
      </c>
      <c r="L610" s="192">
        <f t="shared" si="30"/>
        <v>0</v>
      </c>
    </row>
    <row r="611" spans="1:12" ht="12.75">
      <c r="A611" t="s">
        <v>266</v>
      </c>
      <c r="B611" t="s">
        <v>1594</v>
      </c>
      <c r="C611" t="s">
        <v>1595</v>
      </c>
      <c r="D611">
        <v>0.6</v>
      </c>
      <c r="E611">
        <v>0</v>
      </c>
      <c r="H611">
        <v>0.6</v>
      </c>
      <c r="I611">
        <v>0</v>
      </c>
      <c r="J611" s="184">
        <f t="shared" si="28"/>
        <v>0.6</v>
      </c>
      <c r="K611" s="192">
        <f t="shared" si="29"/>
        <v>0.6</v>
      </c>
      <c r="L611" s="192">
        <f t="shared" si="30"/>
        <v>0</v>
      </c>
    </row>
    <row r="612" spans="1:12" ht="12.75">
      <c r="A612" t="s">
        <v>266</v>
      </c>
      <c r="B612" t="s">
        <v>1596</v>
      </c>
      <c r="C612" t="s">
        <v>1597</v>
      </c>
      <c r="D612">
        <v>0</v>
      </c>
      <c r="E612">
        <v>159.7</v>
      </c>
      <c r="H612">
        <v>0</v>
      </c>
      <c r="I612">
        <v>159.7</v>
      </c>
      <c r="J612" s="184">
        <f t="shared" si="28"/>
        <v>-159.7</v>
      </c>
      <c r="K612" s="192">
        <f t="shared" si="29"/>
        <v>0</v>
      </c>
      <c r="L612" s="192">
        <f t="shared" si="30"/>
        <v>159.7</v>
      </c>
    </row>
    <row r="613" spans="1:12" ht="12.75">
      <c r="A613" t="s">
        <v>266</v>
      </c>
      <c r="B613" t="s">
        <v>1598</v>
      </c>
      <c r="C613" t="s">
        <v>1599</v>
      </c>
      <c r="D613">
        <v>1882.22</v>
      </c>
      <c r="E613">
        <v>0</v>
      </c>
      <c r="H613">
        <v>1882.22</v>
      </c>
      <c r="I613">
        <v>0</v>
      </c>
      <c r="J613" s="184">
        <f aca="true" t="shared" si="31" ref="J613:J676">SUM(H613,-I613)</f>
        <v>1882.22</v>
      </c>
      <c r="K613" s="192">
        <f t="shared" si="29"/>
        <v>1882.22</v>
      </c>
      <c r="L613" s="192">
        <f t="shared" si="30"/>
        <v>0</v>
      </c>
    </row>
    <row r="614" spans="1:12" ht="12.75">
      <c r="A614" t="s">
        <v>266</v>
      </c>
      <c r="B614" t="s">
        <v>1600</v>
      </c>
      <c r="C614" t="s">
        <v>1601</v>
      </c>
      <c r="D614">
        <v>0</v>
      </c>
      <c r="E614">
        <v>1805</v>
      </c>
      <c r="H614">
        <v>0</v>
      </c>
      <c r="I614">
        <v>1805</v>
      </c>
      <c r="J614" s="184">
        <f t="shared" si="31"/>
        <v>-1805</v>
      </c>
      <c r="K614" s="192">
        <f t="shared" si="29"/>
        <v>0</v>
      </c>
      <c r="L614" s="192">
        <f t="shared" si="30"/>
        <v>1805</v>
      </c>
    </row>
    <row r="615" spans="1:12" ht="12.75">
      <c r="A615" t="s">
        <v>266</v>
      </c>
      <c r="B615" t="s">
        <v>1602</v>
      </c>
      <c r="C615" t="s">
        <v>1603</v>
      </c>
      <c r="D615">
        <v>0</v>
      </c>
      <c r="E615">
        <v>519.04</v>
      </c>
      <c r="H615">
        <v>0</v>
      </c>
      <c r="I615">
        <v>519.04</v>
      </c>
      <c r="J615" s="184">
        <f t="shared" si="31"/>
        <v>-519.04</v>
      </c>
      <c r="K615" s="192">
        <f t="shared" si="29"/>
        <v>0</v>
      </c>
      <c r="L615" s="192">
        <f t="shared" si="30"/>
        <v>519.04</v>
      </c>
    </row>
    <row r="616" spans="1:12" ht="12.75">
      <c r="A616" t="s">
        <v>266</v>
      </c>
      <c r="B616" t="s">
        <v>1604</v>
      </c>
      <c r="C616" t="s">
        <v>1605</v>
      </c>
      <c r="D616">
        <v>102.24000000000004</v>
      </c>
      <c r="E616">
        <v>0</v>
      </c>
      <c r="F616">
        <v>0</v>
      </c>
      <c r="G616">
        <v>74.58</v>
      </c>
      <c r="H616">
        <v>102.24000000000004</v>
      </c>
      <c r="I616">
        <v>74.58</v>
      </c>
      <c r="J616" s="184">
        <f t="shared" si="31"/>
        <v>27.66000000000004</v>
      </c>
      <c r="K616" s="192">
        <f t="shared" si="29"/>
        <v>27.66000000000004</v>
      </c>
      <c r="L616" s="192">
        <f t="shared" si="30"/>
        <v>0</v>
      </c>
    </row>
    <row r="617" spans="1:12" ht="12.75">
      <c r="A617" t="s">
        <v>266</v>
      </c>
      <c r="B617" t="s">
        <v>1606</v>
      </c>
      <c r="C617" t="s">
        <v>1607</v>
      </c>
      <c r="D617">
        <v>0</v>
      </c>
      <c r="E617">
        <v>0</v>
      </c>
      <c r="H617">
        <v>0</v>
      </c>
      <c r="I617">
        <v>0</v>
      </c>
      <c r="J617" s="184">
        <f t="shared" si="31"/>
        <v>0</v>
      </c>
      <c r="K617" s="192">
        <f t="shared" si="29"/>
        <v>0</v>
      </c>
      <c r="L617" s="192">
        <f t="shared" si="30"/>
        <v>0</v>
      </c>
    </row>
    <row r="618" spans="1:12" ht="12.75">
      <c r="A618" t="s">
        <v>266</v>
      </c>
      <c r="B618" t="s">
        <v>1608</v>
      </c>
      <c r="C618" t="s">
        <v>1609</v>
      </c>
      <c r="D618">
        <v>400</v>
      </c>
      <c r="E618">
        <v>0</v>
      </c>
      <c r="H618">
        <v>400</v>
      </c>
      <c r="I618">
        <v>0</v>
      </c>
      <c r="J618" s="184">
        <f t="shared" si="31"/>
        <v>400</v>
      </c>
      <c r="K618" s="192">
        <f t="shared" si="29"/>
        <v>400</v>
      </c>
      <c r="L618" s="192">
        <f t="shared" si="30"/>
        <v>0</v>
      </c>
    </row>
    <row r="619" spans="1:12" ht="12.75">
      <c r="A619" t="s">
        <v>266</v>
      </c>
      <c r="B619" t="s">
        <v>1610</v>
      </c>
      <c r="C619" t="s">
        <v>1611</v>
      </c>
      <c r="D619">
        <v>0</v>
      </c>
      <c r="E619">
        <v>0</v>
      </c>
      <c r="H619">
        <v>0</v>
      </c>
      <c r="I619">
        <v>0</v>
      </c>
      <c r="J619" s="184">
        <f t="shared" si="31"/>
        <v>0</v>
      </c>
      <c r="K619" s="192">
        <f t="shared" si="29"/>
        <v>0</v>
      </c>
      <c r="L619" s="192">
        <f t="shared" si="30"/>
        <v>0</v>
      </c>
    </row>
    <row r="620" spans="1:12" ht="12.75">
      <c r="A620" t="s">
        <v>266</v>
      </c>
      <c r="B620" t="s">
        <v>1612</v>
      </c>
      <c r="C620" t="s">
        <v>1613</v>
      </c>
      <c r="D620">
        <v>0</v>
      </c>
      <c r="E620">
        <v>0</v>
      </c>
      <c r="H620">
        <v>0</v>
      </c>
      <c r="I620">
        <v>0</v>
      </c>
      <c r="J620" s="184">
        <f t="shared" si="31"/>
        <v>0</v>
      </c>
      <c r="K620" s="192">
        <f t="shared" si="29"/>
        <v>0</v>
      </c>
      <c r="L620" s="192">
        <f t="shared" si="30"/>
        <v>0</v>
      </c>
    </row>
    <row r="621" spans="1:12" ht="12.75">
      <c r="A621" t="s">
        <v>266</v>
      </c>
      <c r="B621" t="s">
        <v>1614</v>
      </c>
      <c r="C621" t="s">
        <v>1615</v>
      </c>
      <c r="D621">
        <v>0</v>
      </c>
      <c r="E621">
        <v>75.26</v>
      </c>
      <c r="H621">
        <v>0</v>
      </c>
      <c r="I621">
        <v>75.26</v>
      </c>
      <c r="J621" s="184">
        <f t="shared" si="31"/>
        <v>-75.26</v>
      </c>
      <c r="K621" s="192">
        <f t="shared" si="29"/>
        <v>0</v>
      </c>
      <c r="L621" s="192">
        <f t="shared" si="30"/>
        <v>75.26</v>
      </c>
    </row>
    <row r="622" spans="1:12" ht="12.75">
      <c r="A622" t="s">
        <v>266</v>
      </c>
      <c r="B622" t="s">
        <v>1616</v>
      </c>
      <c r="C622" t="s">
        <v>1617</v>
      </c>
      <c r="D622">
        <v>0</v>
      </c>
      <c r="E622">
        <v>215.87999999999994</v>
      </c>
      <c r="H622">
        <v>0</v>
      </c>
      <c r="I622">
        <v>215.87999999999994</v>
      </c>
      <c r="J622" s="184">
        <f t="shared" si="31"/>
        <v>-215.87999999999994</v>
      </c>
      <c r="K622" s="192">
        <f t="shared" si="29"/>
        <v>0</v>
      </c>
      <c r="L622" s="192">
        <f t="shared" si="30"/>
        <v>215.87999999999994</v>
      </c>
    </row>
    <row r="623" spans="1:12" ht="12.75">
      <c r="A623" t="s">
        <v>266</v>
      </c>
      <c r="B623" t="s">
        <v>1618</v>
      </c>
      <c r="C623" t="s">
        <v>1619</v>
      </c>
      <c r="D623">
        <v>0.19</v>
      </c>
      <c r="E623">
        <v>0</v>
      </c>
      <c r="H623">
        <v>0.19</v>
      </c>
      <c r="I623">
        <v>0</v>
      </c>
      <c r="J623" s="184">
        <f t="shared" si="31"/>
        <v>0.19</v>
      </c>
      <c r="K623" s="192">
        <f t="shared" si="29"/>
        <v>0.19</v>
      </c>
      <c r="L623" s="192">
        <f t="shared" si="30"/>
        <v>0</v>
      </c>
    </row>
    <row r="624" spans="1:12" ht="12.75">
      <c r="A624" t="s">
        <v>266</v>
      </c>
      <c r="B624" t="s">
        <v>1620</v>
      </c>
      <c r="C624" t="s">
        <v>1621</v>
      </c>
      <c r="D624">
        <v>0</v>
      </c>
      <c r="E624">
        <v>2700</v>
      </c>
      <c r="H624">
        <v>0</v>
      </c>
      <c r="I624">
        <v>2700</v>
      </c>
      <c r="J624" s="184">
        <f t="shared" si="31"/>
        <v>-2700</v>
      </c>
      <c r="K624" s="192">
        <f t="shared" si="29"/>
        <v>0</v>
      </c>
      <c r="L624" s="192">
        <f t="shared" si="30"/>
        <v>2700</v>
      </c>
    </row>
    <row r="625" spans="1:12" ht="12.75">
      <c r="A625" t="s">
        <v>266</v>
      </c>
      <c r="B625" t="s">
        <v>1622</v>
      </c>
      <c r="C625" t="s">
        <v>1623</v>
      </c>
      <c r="D625">
        <v>0</v>
      </c>
      <c r="E625">
        <v>0</v>
      </c>
      <c r="H625">
        <v>0</v>
      </c>
      <c r="I625">
        <v>0</v>
      </c>
      <c r="J625" s="184">
        <f t="shared" si="31"/>
        <v>0</v>
      </c>
      <c r="K625" s="192">
        <f t="shared" si="29"/>
        <v>0</v>
      </c>
      <c r="L625" s="192">
        <f t="shared" si="30"/>
        <v>0</v>
      </c>
    </row>
    <row r="626" spans="1:12" ht="12.75">
      <c r="A626" t="s">
        <v>266</v>
      </c>
      <c r="B626" t="s">
        <v>1624</v>
      </c>
      <c r="C626" t="s">
        <v>1625</v>
      </c>
      <c r="D626">
        <v>0</v>
      </c>
      <c r="E626">
        <v>226.51</v>
      </c>
      <c r="H626">
        <v>0</v>
      </c>
      <c r="I626">
        <v>226.51</v>
      </c>
      <c r="J626" s="184">
        <f t="shared" si="31"/>
        <v>-226.51</v>
      </c>
      <c r="K626" s="192">
        <f t="shared" si="29"/>
        <v>0</v>
      </c>
      <c r="L626" s="192">
        <f t="shared" si="30"/>
        <v>226.51</v>
      </c>
    </row>
    <row r="627" spans="1:12" ht="12.75">
      <c r="A627" t="s">
        <v>266</v>
      </c>
      <c r="B627" t="s">
        <v>1626</v>
      </c>
      <c r="C627" t="s">
        <v>1627</v>
      </c>
      <c r="D627">
        <v>0</v>
      </c>
      <c r="E627">
        <v>6901.51</v>
      </c>
      <c r="H627">
        <v>0</v>
      </c>
      <c r="I627">
        <v>6901.51</v>
      </c>
      <c r="J627" s="184">
        <f t="shared" si="31"/>
        <v>-6901.51</v>
      </c>
      <c r="K627" s="192">
        <f t="shared" si="29"/>
        <v>0</v>
      </c>
      <c r="L627" s="192">
        <f t="shared" si="30"/>
        <v>6901.51</v>
      </c>
    </row>
    <row r="628" spans="1:12" ht="12.75">
      <c r="A628" t="s">
        <v>266</v>
      </c>
      <c r="B628" t="s">
        <v>1628</v>
      </c>
      <c r="C628" t="s">
        <v>1629</v>
      </c>
      <c r="D628">
        <v>0</v>
      </c>
      <c r="E628">
        <v>0</v>
      </c>
      <c r="H628">
        <v>0</v>
      </c>
      <c r="I628">
        <v>0</v>
      </c>
      <c r="J628" s="184">
        <f t="shared" si="31"/>
        <v>0</v>
      </c>
      <c r="K628" s="192">
        <f t="shared" si="29"/>
        <v>0</v>
      </c>
      <c r="L628" s="192">
        <f t="shared" si="30"/>
        <v>0</v>
      </c>
    </row>
    <row r="629" spans="1:12" ht="12.75">
      <c r="A629" t="s">
        <v>266</v>
      </c>
      <c r="B629" t="s">
        <v>1630</v>
      </c>
      <c r="C629" t="s">
        <v>1631</v>
      </c>
      <c r="D629">
        <v>3600</v>
      </c>
      <c r="E629">
        <v>0</v>
      </c>
      <c r="H629">
        <v>3600</v>
      </c>
      <c r="I629">
        <v>0</v>
      </c>
      <c r="J629" s="184">
        <f t="shared" si="31"/>
        <v>3600</v>
      </c>
      <c r="K629" s="192">
        <f t="shared" si="29"/>
        <v>3600</v>
      </c>
      <c r="L629" s="192">
        <f t="shared" si="30"/>
        <v>0</v>
      </c>
    </row>
    <row r="630" spans="1:12" ht="12.75">
      <c r="A630" t="s">
        <v>266</v>
      </c>
      <c r="B630" t="s">
        <v>1632</v>
      </c>
      <c r="C630" t="s">
        <v>1633</v>
      </c>
      <c r="D630">
        <v>0</v>
      </c>
      <c r="E630">
        <v>0</v>
      </c>
      <c r="H630">
        <v>0</v>
      </c>
      <c r="I630">
        <v>0</v>
      </c>
      <c r="J630" s="184">
        <f t="shared" si="31"/>
        <v>0</v>
      </c>
      <c r="K630" s="192">
        <f t="shared" si="29"/>
        <v>0</v>
      </c>
      <c r="L630" s="192">
        <f t="shared" si="30"/>
        <v>0</v>
      </c>
    </row>
    <row r="631" spans="1:12" ht="12.75">
      <c r="A631" t="s">
        <v>266</v>
      </c>
      <c r="B631" t="s">
        <v>1634</v>
      </c>
      <c r="C631" t="s">
        <v>1635</v>
      </c>
      <c r="D631">
        <v>0</v>
      </c>
      <c r="E631">
        <v>452.70000000000005</v>
      </c>
      <c r="H631">
        <v>0</v>
      </c>
      <c r="I631">
        <v>452.70000000000005</v>
      </c>
      <c r="J631" s="184">
        <f t="shared" si="31"/>
        <v>-452.70000000000005</v>
      </c>
      <c r="K631" s="192">
        <f t="shared" si="29"/>
        <v>0</v>
      </c>
      <c r="L631" s="192">
        <f t="shared" si="30"/>
        <v>452.70000000000005</v>
      </c>
    </row>
    <row r="632" spans="1:12" ht="12.75">
      <c r="A632" t="s">
        <v>266</v>
      </c>
      <c r="B632" t="s">
        <v>1636</v>
      </c>
      <c r="C632" t="s">
        <v>1637</v>
      </c>
      <c r="D632">
        <v>0</v>
      </c>
      <c r="E632">
        <v>10.78</v>
      </c>
      <c r="H632">
        <v>0</v>
      </c>
      <c r="I632">
        <v>10.78</v>
      </c>
      <c r="J632" s="184">
        <f t="shared" si="31"/>
        <v>-10.78</v>
      </c>
      <c r="K632" s="192">
        <f t="shared" si="29"/>
        <v>0</v>
      </c>
      <c r="L632" s="192">
        <f t="shared" si="30"/>
        <v>10.78</v>
      </c>
    </row>
    <row r="633" spans="1:12" ht="12.75">
      <c r="A633" t="s">
        <v>266</v>
      </c>
      <c r="B633" t="s">
        <v>1638</v>
      </c>
      <c r="C633" t="s">
        <v>1639</v>
      </c>
      <c r="D633">
        <v>0.5</v>
      </c>
      <c r="E633">
        <v>0</v>
      </c>
      <c r="H633">
        <v>0.5</v>
      </c>
      <c r="I633">
        <v>0</v>
      </c>
      <c r="J633" s="184">
        <f t="shared" si="31"/>
        <v>0.5</v>
      </c>
      <c r="K633" s="192">
        <f t="shared" si="29"/>
        <v>0.5</v>
      </c>
      <c r="L633" s="192">
        <f t="shared" si="30"/>
        <v>0</v>
      </c>
    </row>
    <row r="634" spans="1:12" ht="12.75">
      <c r="A634" t="s">
        <v>266</v>
      </c>
      <c r="B634" t="s">
        <v>1640</v>
      </c>
      <c r="C634" t="s">
        <v>1641</v>
      </c>
      <c r="D634">
        <v>0</v>
      </c>
      <c r="E634">
        <v>1250</v>
      </c>
      <c r="H634">
        <v>0</v>
      </c>
      <c r="I634">
        <v>1250</v>
      </c>
      <c r="J634" s="184">
        <f t="shared" si="31"/>
        <v>-1250</v>
      </c>
      <c r="K634" s="192">
        <f t="shared" si="29"/>
        <v>0</v>
      </c>
      <c r="L634" s="192">
        <f t="shared" si="30"/>
        <v>1250</v>
      </c>
    </row>
    <row r="635" spans="1:12" ht="12.75">
      <c r="A635" t="s">
        <v>266</v>
      </c>
      <c r="B635" t="s">
        <v>1642</v>
      </c>
      <c r="C635" t="s">
        <v>1643</v>
      </c>
      <c r="D635">
        <v>0</v>
      </c>
      <c r="E635">
        <v>30</v>
      </c>
      <c r="H635">
        <v>0</v>
      </c>
      <c r="I635">
        <v>30</v>
      </c>
      <c r="J635" s="184">
        <f t="shared" si="31"/>
        <v>-30</v>
      </c>
      <c r="K635" s="192">
        <f t="shared" si="29"/>
        <v>0</v>
      </c>
      <c r="L635" s="192">
        <f t="shared" si="30"/>
        <v>30</v>
      </c>
    </row>
    <row r="636" spans="1:12" ht="12.75">
      <c r="A636" t="s">
        <v>266</v>
      </c>
      <c r="B636" t="s">
        <v>1644</v>
      </c>
      <c r="C636" t="s">
        <v>1645</v>
      </c>
      <c r="D636">
        <v>0</v>
      </c>
      <c r="E636">
        <v>170</v>
      </c>
      <c r="H636">
        <v>0</v>
      </c>
      <c r="I636">
        <v>170</v>
      </c>
      <c r="J636" s="184">
        <f t="shared" si="31"/>
        <v>-170</v>
      </c>
      <c r="K636" s="192">
        <f t="shared" si="29"/>
        <v>0</v>
      </c>
      <c r="L636" s="192">
        <f t="shared" si="30"/>
        <v>170</v>
      </c>
    </row>
    <row r="637" spans="1:12" ht="12.75">
      <c r="A637" t="s">
        <v>266</v>
      </c>
      <c r="B637" t="s">
        <v>1646</v>
      </c>
      <c r="C637" t="s">
        <v>1647</v>
      </c>
      <c r="D637">
        <v>0</v>
      </c>
      <c r="E637">
        <v>0</v>
      </c>
      <c r="H637">
        <v>0</v>
      </c>
      <c r="I637">
        <v>0</v>
      </c>
      <c r="J637" s="184">
        <f t="shared" si="31"/>
        <v>0</v>
      </c>
      <c r="K637" s="192">
        <f t="shared" si="29"/>
        <v>0</v>
      </c>
      <c r="L637" s="192">
        <f t="shared" si="30"/>
        <v>0</v>
      </c>
    </row>
    <row r="638" spans="1:12" ht="12.75">
      <c r="A638" t="s">
        <v>266</v>
      </c>
      <c r="B638" t="s">
        <v>1648</v>
      </c>
      <c r="C638" t="s">
        <v>1649</v>
      </c>
      <c r="D638">
        <v>0</v>
      </c>
      <c r="E638">
        <v>0</v>
      </c>
      <c r="H638">
        <v>0</v>
      </c>
      <c r="I638">
        <v>0</v>
      </c>
      <c r="J638" s="184">
        <f t="shared" si="31"/>
        <v>0</v>
      </c>
      <c r="K638" s="192">
        <f t="shared" si="29"/>
        <v>0</v>
      </c>
      <c r="L638" s="192">
        <f t="shared" si="30"/>
        <v>0</v>
      </c>
    </row>
    <row r="639" spans="1:12" ht="12.75">
      <c r="A639" t="s">
        <v>266</v>
      </c>
      <c r="B639" t="s">
        <v>1650</v>
      </c>
      <c r="C639" t="s">
        <v>1651</v>
      </c>
      <c r="D639">
        <v>0</v>
      </c>
      <c r="E639">
        <v>0</v>
      </c>
      <c r="H639">
        <v>0</v>
      </c>
      <c r="I639">
        <v>0</v>
      </c>
      <c r="J639" s="184">
        <f t="shared" si="31"/>
        <v>0</v>
      </c>
      <c r="K639" s="192">
        <f t="shared" si="29"/>
        <v>0</v>
      </c>
      <c r="L639" s="192">
        <f t="shared" si="30"/>
        <v>0</v>
      </c>
    </row>
    <row r="640" spans="1:12" ht="12.75">
      <c r="A640" t="s">
        <v>266</v>
      </c>
      <c r="B640" t="s">
        <v>1652</v>
      </c>
      <c r="C640" t="s">
        <v>1653</v>
      </c>
      <c r="D640">
        <v>0.020000000000008455</v>
      </c>
      <c r="E640">
        <v>0</v>
      </c>
      <c r="H640">
        <v>0.020000000000008455</v>
      </c>
      <c r="I640">
        <v>0</v>
      </c>
      <c r="J640" s="184">
        <f t="shared" si="31"/>
        <v>0.020000000000008455</v>
      </c>
      <c r="K640" s="192">
        <f t="shared" si="29"/>
        <v>0.020000000000008455</v>
      </c>
      <c r="L640" s="192">
        <f t="shared" si="30"/>
        <v>0</v>
      </c>
    </row>
    <row r="641" spans="1:12" ht="12.75">
      <c r="A641" t="s">
        <v>266</v>
      </c>
      <c r="B641" t="s">
        <v>1654</v>
      </c>
      <c r="C641" t="s">
        <v>1655</v>
      </c>
      <c r="D641">
        <v>0</v>
      </c>
      <c r="E641">
        <v>0</v>
      </c>
      <c r="H641">
        <v>0</v>
      </c>
      <c r="I641">
        <v>0</v>
      </c>
      <c r="J641" s="184">
        <f t="shared" si="31"/>
        <v>0</v>
      </c>
      <c r="K641" s="192">
        <f t="shared" si="29"/>
        <v>0</v>
      </c>
      <c r="L641" s="192">
        <f t="shared" si="30"/>
        <v>0</v>
      </c>
    </row>
    <row r="642" spans="1:12" ht="12.75">
      <c r="A642" t="s">
        <v>266</v>
      </c>
      <c r="B642" t="s">
        <v>1656</v>
      </c>
      <c r="C642" t="s">
        <v>1657</v>
      </c>
      <c r="D642">
        <v>0</v>
      </c>
      <c r="E642">
        <v>0</v>
      </c>
      <c r="F642">
        <v>498.15</v>
      </c>
      <c r="G642">
        <v>498.15</v>
      </c>
      <c r="H642">
        <v>498.15</v>
      </c>
      <c r="I642">
        <v>498.15</v>
      </c>
      <c r="J642" s="184">
        <f t="shared" si="31"/>
        <v>0</v>
      </c>
      <c r="K642" s="192">
        <f t="shared" si="29"/>
        <v>0</v>
      </c>
      <c r="L642" s="192">
        <f t="shared" si="30"/>
        <v>0</v>
      </c>
    </row>
    <row r="643" spans="1:12" ht="12.75">
      <c r="A643" t="s">
        <v>266</v>
      </c>
      <c r="B643" t="s">
        <v>1658</v>
      </c>
      <c r="C643" t="s">
        <v>1659</v>
      </c>
      <c r="D643">
        <v>0</v>
      </c>
      <c r="E643">
        <v>0</v>
      </c>
      <c r="H643">
        <v>0</v>
      </c>
      <c r="I643">
        <v>0</v>
      </c>
      <c r="J643" s="184">
        <f t="shared" si="31"/>
        <v>0</v>
      </c>
      <c r="K643" s="192">
        <f t="shared" si="29"/>
        <v>0</v>
      </c>
      <c r="L643" s="192">
        <f t="shared" si="30"/>
        <v>0</v>
      </c>
    </row>
    <row r="644" spans="1:12" ht="12.75">
      <c r="A644" t="s">
        <v>266</v>
      </c>
      <c r="B644" t="s">
        <v>1660</v>
      </c>
      <c r="C644" t="s">
        <v>1661</v>
      </c>
      <c r="D644">
        <v>0</v>
      </c>
      <c r="E644">
        <v>0</v>
      </c>
      <c r="H644">
        <v>0</v>
      </c>
      <c r="I644">
        <v>0</v>
      </c>
      <c r="J644" s="184">
        <f t="shared" si="31"/>
        <v>0</v>
      </c>
      <c r="K644" s="192">
        <f t="shared" si="29"/>
        <v>0</v>
      </c>
      <c r="L644" s="192">
        <f t="shared" si="30"/>
        <v>0</v>
      </c>
    </row>
    <row r="645" spans="1:12" ht="12.75">
      <c r="A645" t="s">
        <v>266</v>
      </c>
      <c r="B645" t="s">
        <v>1662</v>
      </c>
      <c r="C645" t="s">
        <v>1663</v>
      </c>
      <c r="D645">
        <v>0</v>
      </c>
      <c r="E645">
        <v>288.07</v>
      </c>
      <c r="F645">
        <v>0</v>
      </c>
      <c r="G645">
        <v>445</v>
      </c>
      <c r="H645">
        <v>0</v>
      </c>
      <c r="I645">
        <v>733.0699999999999</v>
      </c>
      <c r="J645" s="184">
        <f t="shared" si="31"/>
        <v>-733.0699999999999</v>
      </c>
      <c r="K645" s="192">
        <f t="shared" si="29"/>
        <v>0</v>
      </c>
      <c r="L645" s="192">
        <f t="shared" si="30"/>
        <v>733.0699999999999</v>
      </c>
    </row>
    <row r="646" spans="1:12" ht="12.75">
      <c r="A646" t="s">
        <v>266</v>
      </c>
      <c r="B646" t="s">
        <v>1664</v>
      </c>
      <c r="C646" t="s">
        <v>1665</v>
      </c>
      <c r="D646">
        <v>560.9800000000005</v>
      </c>
      <c r="E646">
        <v>0</v>
      </c>
      <c r="F646">
        <v>1039.04</v>
      </c>
      <c r="G646">
        <v>2164.0299999999997</v>
      </c>
      <c r="H646">
        <v>1600.0200000000004</v>
      </c>
      <c r="I646">
        <v>2164.0299999999997</v>
      </c>
      <c r="J646" s="184">
        <f t="shared" si="31"/>
        <v>-564.0099999999993</v>
      </c>
      <c r="K646" s="192">
        <f t="shared" si="29"/>
        <v>0</v>
      </c>
      <c r="L646" s="192">
        <f t="shared" si="30"/>
        <v>564.0099999999993</v>
      </c>
    </row>
    <row r="647" spans="1:12" ht="12.75">
      <c r="A647" t="s">
        <v>266</v>
      </c>
      <c r="B647" t="s">
        <v>1666</v>
      </c>
      <c r="C647" t="s">
        <v>1667</v>
      </c>
      <c r="D647">
        <v>0</v>
      </c>
      <c r="E647">
        <v>0</v>
      </c>
      <c r="H647">
        <v>0</v>
      </c>
      <c r="I647">
        <v>0</v>
      </c>
      <c r="J647" s="184">
        <f t="shared" si="31"/>
        <v>0</v>
      </c>
      <c r="K647" s="192">
        <f aca="true" t="shared" si="32" ref="K647:K710">IF(J647&gt;0,J647,0)</f>
        <v>0</v>
      </c>
      <c r="L647" s="192">
        <f aca="true" t="shared" si="33" ref="L647:L710">IF(J647&lt;0,-J647,0)</f>
        <v>0</v>
      </c>
    </row>
    <row r="648" spans="1:12" ht="12.75">
      <c r="A648" t="s">
        <v>266</v>
      </c>
      <c r="B648" t="s">
        <v>1668</v>
      </c>
      <c r="C648" t="s">
        <v>1669</v>
      </c>
      <c r="D648">
        <v>0</v>
      </c>
      <c r="E648">
        <v>0</v>
      </c>
      <c r="F648">
        <v>114.91</v>
      </c>
      <c r="G648">
        <v>114.91</v>
      </c>
      <c r="H648">
        <v>114.91</v>
      </c>
      <c r="I648">
        <v>114.91</v>
      </c>
      <c r="J648" s="184">
        <f t="shared" si="31"/>
        <v>0</v>
      </c>
      <c r="K648" s="192">
        <f t="shared" si="32"/>
        <v>0</v>
      </c>
      <c r="L648" s="192">
        <f t="shared" si="33"/>
        <v>0</v>
      </c>
    </row>
    <row r="649" spans="1:12" ht="12.75">
      <c r="A649" t="s">
        <v>266</v>
      </c>
      <c r="B649" t="s">
        <v>1670</v>
      </c>
      <c r="C649" t="s">
        <v>1671</v>
      </c>
      <c r="D649">
        <v>0</v>
      </c>
      <c r="E649">
        <v>0</v>
      </c>
      <c r="H649">
        <v>0</v>
      </c>
      <c r="I649">
        <v>0</v>
      </c>
      <c r="J649" s="184">
        <f t="shared" si="31"/>
        <v>0</v>
      </c>
      <c r="K649" s="192">
        <f t="shared" si="32"/>
        <v>0</v>
      </c>
      <c r="L649" s="192">
        <f t="shared" si="33"/>
        <v>0</v>
      </c>
    </row>
    <row r="650" spans="1:12" ht="12.75">
      <c r="A650" t="s">
        <v>266</v>
      </c>
      <c r="B650" t="s">
        <v>1672</v>
      </c>
      <c r="C650" t="s">
        <v>1673</v>
      </c>
      <c r="D650">
        <v>0</v>
      </c>
      <c r="E650">
        <v>0</v>
      </c>
      <c r="H650">
        <v>0</v>
      </c>
      <c r="I650">
        <v>0</v>
      </c>
      <c r="J650" s="184">
        <f t="shared" si="31"/>
        <v>0</v>
      </c>
      <c r="K650" s="192">
        <f t="shared" si="32"/>
        <v>0</v>
      </c>
      <c r="L650" s="192">
        <f t="shared" si="33"/>
        <v>0</v>
      </c>
    </row>
    <row r="651" spans="1:12" ht="12.75">
      <c r="A651" t="s">
        <v>266</v>
      </c>
      <c r="B651" t="s">
        <v>1674</v>
      </c>
      <c r="C651" t="s">
        <v>1675</v>
      </c>
      <c r="D651">
        <v>0</v>
      </c>
      <c r="E651">
        <v>3690</v>
      </c>
      <c r="F651">
        <v>3690</v>
      </c>
      <c r="G651">
        <v>0</v>
      </c>
      <c r="H651">
        <v>3690</v>
      </c>
      <c r="I651">
        <v>3690</v>
      </c>
      <c r="J651" s="184">
        <f t="shared" si="31"/>
        <v>0</v>
      </c>
      <c r="K651" s="192">
        <f t="shared" si="32"/>
        <v>0</v>
      </c>
      <c r="L651" s="192">
        <f t="shared" si="33"/>
        <v>0</v>
      </c>
    </row>
    <row r="652" spans="1:12" ht="12.75">
      <c r="A652" t="s">
        <v>266</v>
      </c>
      <c r="B652" t="s">
        <v>1676</v>
      </c>
      <c r="C652" t="s">
        <v>1677</v>
      </c>
      <c r="D652">
        <v>0</v>
      </c>
      <c r="E652">
        <v>0</v>
      </c>
      <c r="F652">
        <v>1125</v>
      </c>
      <c r="G652">
        <v>7750</v>
      </c>
      <c r="H652">
        <v>1125</v>
      </c>
      <c r="I652">
        <v>7750</v>
      </c>
      <c r="J652" s="184">
        <f t="shared" si="31"/>
        <v>-6625</v>
      </c>
      <c r="K652" s="192">
        <f t="shared" si="32"/>
        <v>0</v>
      </c>
      <c r="L652" s="192">
        <f t="shared" si="33"/>
        <v>6625</v>
      </c>
    </row>
    <row r="653" spans="1:12" ht="12.75">
      <c r="A653" t="s">
        <v>266</v>
      </c>
      <c r="B653" t="s">
        <v>1678</v>
      </c>
      <c r="C653" t="s">
        <v>1679</v>
      </c>
      <c r="D653">
        <v>0</v>
      </c>
      <c r="E653">
        <v>0</v>
      </c>
      <c r="H653">
        <v>0</v>
      </c>
      <c r="I653">
        <v>0</v>
      </c>
      <c r="J653" s="184">
        <f t="shared" si="31"/>
        <v>0</v>
      </c>
      <c r="K653" s="192">
        <f t="shared" si="32"/>
        <v>0</v>
      </c>
      <c r="L653" s="192">
        <f t="shared" si="33"/>
        <v>0</v>
      </c>
    </row>
    <row r="654" spans="1:12" ht="12.75">
      <c r="A654" t="s">
        <v>266</v>
      </c>
      <c r="B654" t="s">
        <v>1680</v>
      </c>
      <c r="C654" t="s">
        <v>1681</v>
      </c>
      <c r="D654">
        <v>0</v>
      </c>
      <c r="E654">
        <v>23406.819999999996</v>
      </c>
      <c r="F654">
        <v>7975</v>
      </c>
      <c r="G654">
        <v>3542.19</v>
      </c>
      <c r="H654">
        <v>7975</v>
      </c>
      <c r="I654">
        <v>26949.009999999995</v>
      </c>
      <c r="J654" s="184">
        <f t="shared" si="31"/>
        <v>-18974.009999999995</v>
      </c>
      <c r="K654" s="192">
        <f t="shared" si="32"/>
        <v>0</v>
      </c>
      <c r="L654" s="192">
        <f t="shared" si="33"/>
        <v>18974.009999999995</v>
      </c>
    </row>
    <row r="655" spans="1:12" ht="12.75">
      <c r="A655" t="s">
        <v>266</v>
      </c>
      <c r="B655" t="s">
        <v>1682</v>
      </c>
      <c r="C655" t="s">
        <v>1683</v>
      </c>
      <c r="D655">
        <v>0</v>
      </c>
      <c r="E655">
        <v>0</v>
      </c>
      <c r="H655">
        <v>0</v>
      </c>
      <c r="I655">
        <v>0</v>
      </c>
      <c r="J655" s="184">
        <f t="shared" si="31"/>
        <v>0</v>
      </c>
      <c r="K655" s="192">
        <f t="shared" si="32"/>
        <v>0</v>
      </c>
      <c r="L655" s="192">
        <f t="shared" si="33"/>
        <v>0</v>
      </c>
    </row>
    <row r="656" spans="1:12" ht="12.75">
      <c r="A656" t="s">
        <v>266</v>
      </c>
      <c r="B656" t="s">
        <v>1684</v>
      </c>
      <c r="C656" t="s">
        <v>1685</v>
      </c>
      <c r="D656">
        <v>0</v>
      </c>
      <c r="E656">
        <v>21845.42</v>
      </c>
      <c r="H656">
        <v>0</v>
      </c>
      <c r="I656">
        <v>21845.42</v>
      </c>
      <c r="J656" s="184">
        <f t="shared" si="31"/>
        <v>-21845.42</v>
      </c>
      <c r="K656" s="192">
        <f t="shared" si="32"/>
        <v>0</v>
      </c>
      <c r="L656" s="192">
        <f t="shared" si="33"/>
        <v>21845.42</v>
      </c>
    </row>
    <row r="657" spans="1:12" ht="12.75">
      <c r="A657" t="s">
        <v>266</v>
      </c>
      <c r="B657" t="s">
        <v>1686</v>
      </c>
      <c r="C657" t="s">
        <v>1687</v>
      </c>
      <c r="F657">
        <v>35.3</v>
      </c>
      <c r="G657">
        <v>65.4</v>
      </c>
      <c r="H657">
        <v>35.3</v>
      </c>
      <c r="I657">
        <v>65.4</v>
      </c>
      <c r="J657" s="184">
        <f t="shared" si="31"/>
        <v>-30.10000000000001</v>
      </c>
      <c r="K657" s="192">
        <f t="shared" si="32"/>
        <v>0</v>
      </c>
      <c r="L657" s="192">
        <f t="shared" si="33"/>
        <v>30.10000000000001</v>
      </c>
    </row>
    <row r="658" spans="1:12" ht="12.75">
      <c r="A658" t="s">
        <v>266</v>
      </c>
      <c r="B658" t="s">
        <v>1688</v>
      </c>
      <c r="C658" t="s">
        <v>1689</v>
      </c>
      <c r="F658">
        <v>1476</v>
      </c>
      <c r="G658">
        <v>1476</v>
      </c>
      <c r="H658">
        <v>1476</v>
      </c>
      <c r="I658">
        <v>1476</v>
      </c>
      <c r="J658" s="184">
        <f t="shared" si="31"/>
        <v>0</v>
      </c>
      <c r="K658" s="192">
        <f t="shared" si="32"/>
        <v>0</v>
      </c>
      <c r="L658" s="192">
        <f t="shared" si="33"/>
        <v>0</v>
      </c>
    </row>
    <row r="659" spans="1:12" ht="12.75">
      <c r="A659" t="s">
        <v>266</v>
      </c>
      <c r="B659" t="s">
        <v>1690</v>
      </c>
      <c r="C659" t="s">
        <v>1691</v>
      </c>
      <c r="F659">
        <v>1023.5699999999999</v>
      </c>
      <c r="G659">
        <v>1023.55</v>
      </c>
      <c r="H659">
        <v>1023.5699999999999</v>
      </c>
      <c r="I659">
        <v>1023.55</v>
      </c>
      <c r="J659" s="184">
        <f t="shared" si="31"/>
        <v>0.01999999999998181</v>
      </c>
      <c r="K659" s="192">
        <f t="shared" si="32"/>
        <v>0.01999999999998181</v>
      </c>
      <c r="L659" s="192">
        <f t="shared" si="33"/>
        <v>0</v>
      </c>
    </row>
    <row r="660" spans="1:12" ht="12.75">
      <c r="A660" t="s">
        <v>266</v>
      </c>
      <c r="B660" t="s">
        <v>1692</v>
      </c>
      <c r="C660" t="s">
        <v>1693</v>
      </c>
      <c r="F660">
        <v>718.05</v>
      </c>
      <c r="G660">
        <v>718.05</v>
      </c>
      <c r="H660">
        <v>718.05</v>
      </c>
      <c r="I660">
        <v>718.05</v>
      </c>
      <c r="J660" s="184">
        <f t="shared" si="31"/>
        <v>0</v>
      </c>
      <c r="K660" s="192">
        <f t="shared" si="32"/>
        <v>0</v>
      </c>
      <c r="L660" s="192">
        <f t="shared" si="33"/>
        <v>0</v>
      </c>
    </row>
    <row r="661" spans="1:12" ht="12.75">
      <c r="A661" t="s">
        <v>266</v>
      </c>
      <c r="B661" t="s">
        <v>1694</v>
      </c>
      <c r="C661" t="s">
        <v>1695</v>
      </c>
      <c r="F661">
        <v>974.16</v>
      </c>
      <c r="G661">
        <v>974.16</v>
      </c>
      <c r="H661">
        <v>974.16</v>
      </c>
      <c r="I661">
        <v>974.16</v>
      </c>
      <c r="J661" s="184">
        <f t="shared" si="31"/>
        <v>0</v>
      </c>
      <c r="K661" s="192">
        <f t="shared" si="32"/>
        <v>0</v>
      </c>
      <c r="L661" s="192">
        <f t="shared" si="33"/>
        <v>0</v>
      </c>
    </row>
    <row r="662" spans="1:12" ht="12.75">
      <c r="A662" t="s">
        <v>266</v>
      </c>
      <c r="B662" t="s">
        <v>1696</v>
      </c>
      <c r="C662" t="s">
        <v>1697</v>
      </c>
      <c r="F662">
        <v>0</v>
      </c>
      <c r="G662">
        <v>1230</v>
      </c>
      <c r="H662">
        <v>0</v>
      </c>
      <c r="I662">
        <v>1230</v>
      </c>
      <c r="J662" s="184">
        <f t="shared" si="31"/>
        <v>-1230</v>
      </c>
      <c r="K662" s="192">
        <f t="shared" si="32"/>
        <v>0</v>
      </c>
      <c r="L662" s="192">
        <f t="shared" si="33"/>
        <v>1230</v>
      </c>
    </row>
    <row r="663" spans="1:12" ht="12.75">
      <c r="A663" t="s">
        <v>266</v>
      </c>
      <c r="B663" t="s">
        <v>1698</v>
      </c>
      <c r="C663" t="s">
        <v>1699</v>
      </c>
      <c r="D663">
        <v>0</v>
      </c>
      <c r="E663">
        <v>0</v>
      </c>
      <c r="H663">
        <v>0</v>
      </c>
      <c r="I663">
        <v>0</v>
      </c>
      <c r="J663" s="184">
        <f t="shared" si="31"/>
        <v>0</v>
      </c>
      <c r="K663" s="192">
        <f t="shared" si="32"/>
        <v>0</v>
      </c>
      <c r="L663" s="192">
        <f t="shared" si="33"/>
        <v>0</v>
      </c>
    </row>
    <row r="664" spans="1:12" ht="12.75">
      <c r="A664" t="s">
        <v>266</v>
      </c>
      <c r="B664" t="s">
        <v>1700</v>
      </c>
      <c r="C664" t="s">
        <v>1701</v>
      </c>
      <c r="D664">
        <v>0</v>
      </c>
      <c r="E664">
        <v>0</v>
      </c>
      <c r="H664">
        <v>0</v>
      </c>
      <c r="I664">
        <v>0</v>
      </c>
      <c r="J664" s="184">
        <f t="shared" si="31"/>
        <v>0</v>
      </c>
      <c r="K664" s="192">
        <f t="shared" si="32"/>
        <v>0</v>
      </c>
      <c r="L664" s="192">
        <f t="shared" si="33"/>
        <v>0</v>
      </c>
    </row>
    <row r="665" spans="1:12" ht="12.75">
      <c r="A665" t="s">
        <v>266</v>
      </c>
      <c r="B665" t="s">
        <v>1702</v>
      </c>
      <c r="C665" t="s">
        <v>1703</v>
      </c>
      <c r="D665">
        <v>0</v>
      </c>
      <c r="E665">
        <v>0</v>
      </c>
      <c r="H665">
        <v>0</v>
      </c>
      <c r="I665">
        <v>0</v>
      </c>
      <c r="J665" s="184">
        <f t="shared" si="31"/>
        <v>0</v>
      </c>
      <c r="K665" s="192">
        <f t="shared" si="32"/>
        <v>0</v>
      </c>
      <c r="L665" s="192">
        <f t="shared" si="33"/>
        <v>0</v>
      </c>
    </row>
    <row r="666" spans="1:12" ht="12.75">
      <c r="A666" t="s">
        <v>266</v>
      </c>
      <c r="B666" t="s">
        <v>1704</v>
      </c>
      <c r="C666" t="s">
        <v>1705</v>
      </c>
      <c r="D666">
        <v>0</v>
      </c>
      <c r="E666">
        <v>0</v>
      </c>
      <c r="H666">
        <v>0</v>
      </c>
      <c r="I666">
        <v>0</v>
      </c>
      <c r="J666" s="184">
        <f t="shared" si="31"/>
        <v>0</v>
      </c>
      <c r="K666" s="192">
        <f t="shared" si="32"/>
        <v>0</v>
      </c>
      <c r="L666" s="192">
        <f t="shared" si="33"/>
        <v>0</v>
      </c>
    </row>
    <row r="667" spans="1:12" ht="12.75">
      <c r="A667" t="s">
        <v>266</v>
      </c>
      <c r="B667" t="s">
        <v>1706</v>
      </c>
      <c r="C667" t="s">
        <v>1707</v>
      </c>
      <c r="D667">
        <v>0</v>
      </c>
      <c r="E667">
        <v>500.63</v>
      </c>
      <c r="H667">
        <v>0</v>
      </c>
      <c r="I667">
        <v>500.63</v>
      </c>
      <c r="J667" s="184">
        <f t="shared" si="31"/>
        <v>-500.63</v>
      </c>
      <c r="K667" s="192">
        <f t="shared" si="32"/>
        <v>0</v>
      </c>
      <c r="L667" s="192">
        <f t="shared" si="33"/>
        <v>500.63</v>
      </c>
    </row>
    <row r="668" spans="1:12" ht="12.75">
      <c r="A668" t="s">
        <v>266</v>
      </c>
      <c r="B668" t="s">
        <v>1708</v>
      </c>
      <c r="C668" t="s">
        <v>1709</v>
      </c>
      <c r="D668">
        <v>0</v>
      </c>
      <c r="E668">
        <v>0</v>
      </c>
      <c r="H668">
        <v>0</v>
      </c>
      <c r="I668">
        <v>0</v>
      </c>
      <c r="J668" s="184">
        <f t="shared" si="31"/>
        <v>0</v>
      </c>
      <c r="K668" s="192">
        <f t="shared" si="32"/>
        <v>0</v>
      </c>
      <c r="L668" s="192">
        <f t="shared" si="33"/>
        <v>0</v>
      </c>
    </row>
    <row r="669" spans="1:12" ht="12.75">
      <c r="A669" t="s">
        <v>266</v>
      </c>
      <c r="B669" t="s">
        <v>1710</v>
      </c>
      <c r="C669" t="s">
        <v>1711</v>
      </c>
      <c r="D669">
        <v>0</v>
      </c>
      <c r="E669">
        <v>0</v>
      </c>
      <c r="H669">
        <v>0</v>
      </c>
      <c r="I669">
        <v>0</v>
      </c>
      <c r="J669" s="184">
        <f t="shared" si="31"/>
        <v>0</v>
      </c>
      <c r="K669" s="192">
        <f t="shared" si="32"/>
        <v>0</v>
      </c>
      <c r="L669" s="192">
        <f t="shared" si="33"/>
        <v>0</v>
      </c>
    </row>
    <row r="670" spans="1:12" ht="12.75">
      <c r="A670" t="s">
        <v>266</v>
      </c>
      <c r="B670" t="s">
        <v>1712</v>
      </c>
      <c r="C670" t="s">
        <v>1713</v>
      </c>
      <c r="D670">
        <v>0</v>
      </c>
      <c r="E670">
        <v>0</v>
      </c>
      <c r="H670">
        <v>0</v>
      </c>
      <c r="I670">
        <v>0</v>
      </c>
      <c r="J670" s="184">
        <f t="shared" si="31"/>
        <v>0</v>
      </c>
      <c r="K670" s="192">
        <f t="shared" si="32"/>
        <v>0</v>
      </c>
      <c r="L670" s="192">
        <f t="shared" si="33"/>
        <v>0</v>
      </c>
    </row>
    <row r="671" spans="1:12" ht="12.75">
      <c r="A671" t="s">
        <v>266</v>
      </c>
      <c r="B671" t="s">
        <v>1714</v>
      </c>
      <c r="C671" t="s">
        <v>1715</v>
      </c>
      <c r="D671">
        <v>0</v>
      </c>
      <c r="E671">
        <v>0</v>
      </c>
      <c r="H671">
        <v>0</v>
      </c>
      <c r="I671">
        <v>0</v>
      </c>
      <c r="J671" s="184">
        <f t="shared" si="31"/>
        <v>0</v>
      </c>
      <c r="K671" s="192">
        <f t="shared" si="32"/>
        <v>0</v>
      </c>
      <c r="L671" s="192">
        <f t="shared" si="33"/>
        <v>0</v>
      </c>
    </row>
    <row r="672" spans="1:12" ht="12.75">
      <c r="A672" t="s">
        <v>266</v>
      </c>
      <c r="B672" t="s">
        <v>1716</v>
      </c>
      <c r="C672" t="s">
        <v>1717</v>
      </c>
      <c r="D672">
        <v>0</v>
      </c>
      <c r="E672">
        <v>0</v>
      </c>
      <c r="H672">
        <v>0</v>
      </c>
      <c r="I672">
        <v>0</v>
      </c>
      <c r="J672" s="184">
        <f t="shared" si="31"/>
        <v>0</v>
      </c>
      <c r="K672" s="192">
        <f t="shared" si="32"/>
        <v>0</v>
      </c>
      <c r="L672" s="192">
        <f t="shared" si="33"/>
        <v>0</v>
      </c>
    </row>
    <row r="673" spans="1:12" ht="12.75">
      <c r="A673" t="s">
        <v>266</v>
      </c>
      <c r="B673" t="s">
        <v>1718</v>
      </c>
      <c r="C673" t="s">
        <v>1719</v>
      </c>
      <c r="D673">
        <v>0</v>
      </c>
      <c r="E673">
        <v>0</v>
      </c>
      <c r="H673">
        <v>0</v>
      </c>
      <c r="I673">
        <v>0</v>
      </c>
      <c r="J673" s="184">
        <f t="shared" si="31"/>
        <v>0</v>
      </c>
      <c r="K673" s="192">
        <f t="shared" si="32"/>
        <v>0</v>
      </c>
      <c r="L673" s="192">
        <f t="shared" si="33"/>
        <v>0</v>
      </c>
    </row>
    <row r="674" spans="1:12" ht="12.75">
      <c r="A674" t="s">
        <v>266</v>
      </c>
      <c r="B674" t="s">
        <v>1720</v>
      </c>
      <c r="C674" t="s">
        <v>1721</v>
      </c>
      <c r="D674">
        <v>5000</v>
      </c>
      <c r="E674">
        <v>0</v>
      </c>
      <c r="H674">
        <v>5000</v>
      </c>
      <c r="I674">
        <v>0</v>
      </c>
      <c r="J674" s="184">
        <f t="shared" si="31"/>
        <v>5000</v>
      </c>
      <c r="K674" s="192">
        <f t="shared" si="32"/>
        <v>5000</v>
      </c>
      <c r="L674" s="192">
        <f t="shared" si="33"/>
        <v>0</v>
      </c>
    </row>
    <row r="675" spans="1:12" ht="12.75">
      <c r="A675" t="s">
        <v>266</v>
      </c>
      <c r="B675" t="s">
        <v>1722</v>
      </c>
      <c r="C675" t="s">
        <v>1723</v>
      </c>
      <c r="D675">
        <v>2300</v>
      </c>
      <c r="E675">
        <v>0</v>
      </c>
      <c r="H675">
        <v>2300</v>
      </c>
      <c r="I675">
        <v>0</v>
      </c>
      <c r="J675" s="184">
        <f t="shared" si="31"/>
        <v>2300</v>
      </c>
      <c r="K675" s="192">
        <f t="shared" si="32"/>
        <v>2300</v>
      </c>
      <c r="L675" s="192">
        <f t="shared" si="33"/>
        <v>0</v>
      </c>
    </row>
    <row r="676" spans="1:12" ht="12.75">
      <c r="A676" t="s">
        <v>266</v>
      </c>
      <c r="B676" t="s">
        <v>1724</v>
      </c>
      <c r="C676" t="s">
        <v>1725</v>
      </c>
      <c r="D676">
        <v>25144.11</v>
      </c>
      <c r="E676">
        <v>0</v>
      </c>
      <c r="H676">
        <v>25144.11</v>
      </c>
      <c r="I676">
        <v>0</v>
      </c>
      <c r="J676" s="184">
        <f t="shared" si="31"/>
        <v>25144.11</v>
      </c>
      <c r="K676" s="192">
        <f t="shared" si="32"/>
        <v>25144.11</v>
      </c>
      <c r="L676" s="192">
        <f t="shared" si="33"/>
        <v>0</v>
      </c>
    </row>
    <row r="677" spans="1:12" ht="12.75">
      <c r="A677" t="s">
        <v>266</v>
      </c>
      <c r="B677" t="s">
        <v>1726</v>
      </c>
      <c r="C677" t="s">
        <v>1727</v>
      </c>
      <c r="D677">
        <v>19703.58</v>
      </c>
      <c r="E677">
        <v>0</v>
      </c>
      <c r="H677">
        <v>19703.58</v>
      </c>
      <c r="I677">
        <v>0</v>
      </c>
      <c r="J677" s="184">
        <f aca="true" t="shared" si="34" ref="J677:J740">SUM(H677,-I677)</f>
        <v>19703.58</v>
      </c>
      <c r="K677" s="192">
        <f t="shared" si="32"/>
        <v>19703.58</v>
      </c>
      <c r="L677" s="192">
        <f t="shared" si="33"/>
        <v>0</v>
      </c>
    </row>
    <row r="678" spans="1:12" ht="12.75">
      <c r="A678" t="s">
        <v>266</v>
      </c>
      <c r="B678" t="s">
        <v>1728</v>
      </c>
      <c r="C678" t="s">
        <v>1729</v>
      </c>
      <c r="D678">
        <v>0</v>
      </c>
      <c r="E678">
        <v>115589.01</v>
      </c>
      <c r="H678">
        <v>0</v>
      </c>
      <c r="I678">
        <v>115589.01</v>
      </c>
      <c r="J678" s="184">
        <f t="shared" si="34"/>
        <v>-115589.01</v>
      </c>
      <c r="K678" s="192">
        <f t="shared" si="32"/>
        <v>0</v>
      </c>
      <c r="L678" s="192">
        <f t="shared" si="33"/>
        <v>115589.01</v>
      </c>
    </row>
    <row r="679" spans="1:12" ht="12.75">
      <c r="A679" t="s">
        <v>266</v>
      </c>
      <c r="B679" t="s">
        <v>1730</v>
      </c>
      <c r="C679" t="s">
        <v>1731</v>
      </c>
      <c r="D679">
        <v>0</v>
      </c>
      <c r="E679">
        <v>805627.55</v>
      </c>
      <c r="H679">
        <v>0</v>
      </c>
      <c r="I679">
        <v>805627.55</v>
      </c>
      <c r="J679" s="184">
        <f t="shared" si="34"/>
        <v>-805627.55</v>
      </c>
      <c r="K679" s="192">
        <f t="shared" si="32"/>
        <v>0</v>
      </c>
      <c r="L679" s="192">
        <f t="shared" si="33"/>
        <v>805627.55</v>
      </c>
    </row>
    <row r="680" spans="1:15" ht="12.75">
      <c r="A680" t="s">
        <v>267</v>
      </c>
      <c r="B680" t="s">
        <v>1732</v>
      </c>
      <c r="C680" t="s">
        <v>1733</v>
      </c>
      <c r="D680">
        <v>0</v>
      </c>
      <c r="E680">
        <v>0</v>
      </c>
      <c r="H680">
        <v>0</v>
      </c>
      <c r="I680">
        <v>0</v>
      </c>
      <c r="J680" s="184">
        <f t="shared" si="34"/>
        <v>0</v>
      </c>
      <c r="K680" s="192">
        <f t="shared" si="32"/>
        <v>0</v>
      </c>
      <c r="L680" s="192">
        <f t="shared" si="33"/>
        <v>0</v>
      </c>
      <c r="O680" s="184">
        <f>SUM(J680:J761)</f>
        <v>-35729.75</v>
      </c>
    </row>
    <row r="681" spans="1:12" ht="12.75">
      <c r="A681" t="s">
        <v>267</v>
      </c>
      <c r="B681" t="s">
        <v>1734</v>
      </c>
      <c r="C681" t="s">
        <v>1735</v>
      </c>
      <c r="D681">
        <v>0</v>
      </c>
      <c r="E681">
        <v>2990.8</v>
      </c>
      <c r="H681">
        <v>0</v>
      </c>
      <c r="I681">
        <v>2990.8</v>
      </c>
      <c r="J681" s="184">
        <f t="shared" si="34"/>
        <v>-2990.8</v>
      </c>
      <c r="K681" s="192">
        <f t="shared" si="32"/>
        <v>0</v>
      </c>
      <c r="L681" s="192">
        <f t="shared" si="33"/>
        <v>2990.8</v>
      </c>
    </row>
    <row r="682" spans="1:12" ht="12.75">
      <c r="A682" t="s">
        <v>267</v>
      </c>
      <c r="B682" t="s">
        <v>1736</v>
      </c>
      <c r="C682" t="s">
        <v>1737</v>
      </c>
      <c r="D682">
        <v>0</v>
      </c>
      <c r="E682">
        <v>2558.53</v>
      </c>
      <c r="H682">
        <v>0</v>
      </c>
      <c r="I682">
        <v>2558.53</v>
      </c>
      <c r="J682" s="184">
        <f t="shared" si="34"/>
        <v>-2558.53</v>
      </c>
      <c r="K682" s="192">
        <f t="shared" si="32"/>
        <v>0</v>
      </c>
      <c r="L682" s="192">
        <f t="shared" si="33"/>
        <v>2558.53</v>
      </c>
    </row>
    <row r="683" spans="1:12" ht="12.75">
      <c r="A683" t="s">
        <v>267</v>
      </c>
      <c r="B683" t="s">
        <v>1738</v>
      </c>
      <c r="C683" t="s">
        <v>1739</v>
      </c>
      <c r="D683">
        <v>1.0913936421275139E-11</v>
      </c>
      <c r="E683">
        <v>0</v>
      </c>
      <c r="F683">
        <v>9350.02</v>
      </c>
      <c r="G683">
        <v>9350.019999999999</v>
      </c>
      <c r="H683">
        <v>9350.020000000011</v>
      </c>
      <c r="I683">
        <v>9350.019999999999</v>
      </c>
      <c r="J683" s="184">
        <f t="shared" si="34"/>
        <v>1.2732925824820995E-11</v>
      </c>
      <c r="K683" s="192">
        <f t="shared" si="32"/>
        <v>1.2732925824820995E-11</v>
      </c>
      <c r="L683" s="192">
        <f t="shared" si="33"/>
        <v>0</v>
      </c>
    </row>
    <row r="684" spans="1:12" ht="12.75">
      <c r="A684" t="s">
        <v>267</v>
      </c>
      <c r="B684" t="s">
        <v>1740</v>
      </c>
      <c r="C684" t="s">
        <v>1741</v>
      </c>
      <c r="D684">
        <v>0</v>
      </c>
      <c r="E684">
        <v>0</v>
      </c>
      <c r="H684">
        <v>0</v>
      </c>
      <c r="I684">
        <v>0</v>
      </c>
      <c r="J684" s="184">
        <f t="shared" si="34"/>
        <v>0</v>
      </c>
      <c r="K684" s="192">
        <f t="shared" si="32"/>
        <v>0</v>
      </c>
      <c r="L684" s="192">
        <f t="shared" si="33"/>
        <v>0</v>
      </c>
    </row>
    <row r="685" spans="1:12" ht="12.75">
      <c r="A685" t="s">
        <v>267</v>
      </c>
      <c r="B685" t="s">
        <v>1742</v>
      </c>
      <c r="C685" t="s">
        <v>1743</v>
      </c>
      <c r="D685">
        <v>0</v>
      </c>
      <c r="E685">
        <v>1548.51</v>
      </c>
      <c r="H685">
        <v>0</v>
      </c>
      <c r="I685">
        <v>1548.51</v>
      </c>
      <c r="J685" s="184">
        <f t="shared" si="34"/>
        <v>-1548.51</v>
      </c>
      <c r="K685" s="192">
        <f t="shared" si="32"/>
        <v>0</v>
      </c>
      <c r="L685" s="192">
        <f t="shared" si="33"/>
        <v>1548.51</v>
      </c>
    </row>
    <row r="686" spans="1:12" ht="12.75">
      <c r="A686" t="s">
        <v>267</v>
      </c>
      <c r="B686" t="s">
        <v>1744</v>
      </c>
      <c r="C686" t="s">
        <v>1745</v>
      </c>
      <c r="D686">
        <v>0</v>
      </c>
      <c r="E686">
        <v>3611.56</v>
      </c>
      <c r="H686">
        <v>0</v>
      </c>
      <c r="I686">
        <v>3611.56</v>
      </c>
      <c r="J686" s="184">
        <f t="shared" si="34"/>
        <v>-3611.56</v>
      </c>
      <c r="K686" s="192">
        <f t="shared" si="32"/>
        <v>0</v>
      </c>
      <c r="L686" s="192">
        <f t="shared" si="33"/>
        <v>3611.56</v>
      </c>
    </row>
    <row r="687" spans="1:12" ht="12.75">
      <c r="A687" t="s">
        <v>267</v>
      </c>
      <c r="B687" t="s">
        <v>1746</v>
      </c>
      <c r="C687" t="s">
        <v>1747</v>
      </c>
      <c r="D687">
        <v>0</v>
      </c>
      <c r="E687">
        <v>4649.29</v>
      </c>
      <c r="H687">
        <v>0</v>
      </c>
      <c r="I687">
        <v>4649.29</v>
      </c>
      <c r="J687" s="184">
        <f t="shared" si="34"/>
        <v>-4649.29</v>
      </c>
      <c r="K687" s="192">
        <f t="shared" si="32"/>
        <v>0</v>
      </c>
      <c r="L687" s="192">
        <f t="shared" si="33"/>
        <v>4649.29</v>
      </c>
    </row>
    <row r="688" spans="1:12" ht="12.75">
      <c r="A688" t="s">
        <v>267</v>
      </c>
      <c r="B688" t="s">
        <v>1748</v>
      </c>
      <c r="C688" t="s">
        <v>1749</v>
      </c>
      <c r="D688">
        <v>180.39</v>
      </c>
      <c r="E688">
        <v>0</v>
      </c>
      <c r="H688">
        <v>180.39</v>
      </c>
      <c r="I688">
        <v>0</v>
      </c>
      <c r="J688" s="184">
        <f t="shared" si="34"/>
        <v>180.39</v>
      </c>
      <c r="K688" s="192">
        <f t="shared" si="32"/>
        <v>180.39</v>
      </c>
      <c r="L688" s="192">
        <f t="shared" si="33"/>
        <v>0</v>
      </c>
    </row>
    <row r="689" spans="1:12" ht="12.75">
      <c r="A689" t="s">
        <v>267</v>
      </c>
      <c r="B689" t="s">
        <v>1750</v>
      </c>
      <c r="C689" t="s">
        <v>1751</v>
      </c>
      <c r="D689">
        <v>0</v>
      </c>
      <c r="E689">
        <v>822.8899999999999</v>
      </c>
      <c r="H689">
        <v>0</v>
      </c>
      <c r="I689">
        <v>822.8899999999999</v>
      </c>
      <c r="J689" s="184">
        <f t="shared" si="34"/>
        <v>-822.8899999999999</v>
      </c>
      <c r="K689" s="192">
        <f t="shared" si="32"/>
        <v>0</v>
      </c>
      <c r="L689" s="192">
        <f t="shared" si="33"/>
        <v>822.8899999999999</v>
      </c>
    </row>
    <row r="690" spans="1:12" ht="12.75">
      <c r="A690" t="s">
        <v>267</v>
      </c>
      <c r="B690" t="s">
        <v>1752</v>
      </c>
      <c r="C690" t="s">
        <v>1753</v>
      </c>
      <c r="D690">
        <v>0</v>
      </c>
      <c r="E690">
        <v>2947.46</v>
      </c>
      <c r="H690">
        <v>0</v>
      </c>
      <c r="I690">
        <v>2947.46</v>
      </c>
      <c r="J690" s="184">
        <f t="shared" si="34"/>
        <v>-2947.46</v>
      </c>
      <c r="K690" s="192">
        <f t="shared" si="32"/>
        <v>0</v>
      </c>
      <c r="L690" s="192">
        <f t="shared" si="33"/>
        <v>2947.46</v>
      </c>
    </row>
    <row r="691" spans="1:12" ht="12.75">
      <c r="A691" t="s">
        <v>267</v>
      </c>
      <c r="B691" t="s">
        <v>1754</v>
      </c>
      <c r="C691" t="s">
        <v>1755</v>
      </c>
      <c r="D691">
        <v>0</v>
      </c>
      <c r="E691">
        <v>1972.69</v>
      </c>
      <c r="H691">
        <v>0</v>
      </c>
      <c r="I691">
        <v>1972.69</v>
      </c>
      <c r="J691" s="184">
        <f t="shared" si="34"/>
        <v>-1972.69</v>
      </c>
      <c r="K691" s="192">
        <f t="shared" si="32"/>
        <v>0</v>
      </c>
      <c r="L691" s="192">
        <f t="shared" si="33"/>
        <v>1972.69</v>
      </c>
    </row>
    <row r="692" spans="1:12" ht="12.75">
      <c r="A692" t="s">
        <v>267</v>
      </c>
      <c r="B692" t="s">
        <v>1756</v>
      </c>
      <c r="C692" t="s">
        <v>1757</v>
      </c>
      <c r="D692">
        <v>3048.07</v>
      </c>
      <c r="E692">
        <v>0</v>
      </c>
      <c r="H692">
        <v>3048.07</v>
      </c>
      <c r="I692">
        <v>0</v>
      </c>
      <c r="J692" s="184">
        <f t="shared" si="34"/>
        <v>3048.07</v>
      </c>
      <c r="K692" s="192">
        <f t="shared" si="32"/>
        <v>3048.07</v>
      </c>
      <c r="L692" s="192">
        <f t="shared" si="33"/>
        <v>0</v>
      </c>
    </row>
    <row r="693" spans="1:12" ht="12.75">
      <c r="A693" t="s">
        <v>267</v>
      </c>
      <c r="B693" t="s">
        <v>1758</v>
      </c>
      <c r="C693" t="s">
        <v>1759</v>
      </c>
      <c r="D693">
        <v>3823.92</v>
      </c>
      <c r="E693">
        <v>0</v>
      </c>
      <c r="H693">
        <v>3823.92</v>
      </c>
      <c r="I693">
        <v>0</v>
      </c>
      <c r="J693" s="184">
        <f t="shared" si="34"/>
        <v>3823.92</v>
      </c>
      <c r="K693" s="192">
        <f t="shared" si="32"/>
        <v>3823.92</v>
      </c>
      <c r="L693" s="192">
        <f t="shared" si="33"/>
        <v>0</v>
      </c>
    </row>
    <row r="694" spans="1:12" ht="12.75">
      <c r="A694" t="s">
        <v>267</v>
      </c>
      <c r="B694" t="s">
        <v>1760</v>
      </c>
      <c r="C694" t="s">
        <v>1761</v>
      </c>
      <c r="D694">
        <v>0</v>
      </c>
      <c r="E694">
        <v>2809.14</v>
      </c>
      <c r="H694">
        <v>0</v>
      </c>
      <c r="I694">
        <v>2809.14</v>
      </c>
      <c r="J694" s="184">
        <f t="shared" si="34"/>
        <v>-2809.14</v>
      </c>
      <c r="K694" s="192">
        <f t="shared" si="32"/>
        <v>0</v>
      </c>
      <c r="L694" s="192">
        <f t="shared" si="33"/>
        <v>2809.14</v>
      </c>
    </row>
    <row r="695" spans="1:12" ht="12.75">
      <c r="A695" t="s">
        <v>267</v>
      </c>
      <c r="B695" t="s">
        <v>1762</v>
      </c>
      <c r="C695" t="s">
        <v>1763</v>
      </c>
      <c r="D695">
        <v>0</v>
      </c>
      <c r="E695">
        <v>2356.64</v>
      </c>
      <c r="H695">
        <v>0</v>
      </c>
      <c r="I695">
        <v>2356.64</v>
      </c>
      <c r="J695" s="184">
        <f t="shared" si="34"/>
        <v>-2356.64</v>
      </c>
      <c r="K695" s="192">
        <f t="shared" si="32"/>
        <v>0</v>
      </c>
      <c r="L695" s="192">
        <f t="shared" si="33"/>
        <v>2356.64</v>
      </c>
    </row>
    <row r="696" spans="1:12" ht="12.75">
      <c r="A696" t="s">
        <v>267</v>
      </c>
      <c r="B696" t="s">
        <v>1764</v>
      </c>
      <c r="C696" t="s">
        <v>1765</v>
      </c>
      <c r="D696">
        <v>0</v>
      </c>
      <c r="E696">
        <v>675.32</v>
      </c>
      <c r="H696">
        <v>0</v>
      </c>
      <c r="I696">
        <v>675.32</v>
      </c>
      <c r="J696" s="184">
        <f t="shared" si="34"/>
        <v>-675.32</v>
      </c>
      <c r="K696" s="192">
        <f t="shared" si="32"/>
        <v>0</v>
      </c>
      <c r="L696" s="192">
        <f t="shared" si="33"/>
        <v>675.32</v>
      </c>
    </row>
    <row r="697" spans="1:12" ht="12.75">
      <c r="A697" t="s">
        <v>267</v>
      </c>
      <c r="B697" t="s">
        <v>1766</v>
      </c>
      <c r="C697" t="s">
        <v>1767</v>
      </c>
      <c r="D697">
        <v>0</v>
      </c>
      <c r="E697">
        <v>0</v>
      </c>
      <c r="H697">
        <v>0</v>
      </c>
      <c r="I697">
        <v>0</v>
      </c>
      <c r="J697" s="184">
        <f t="shared" si="34"/>
        <v>0</v>
      </c>
      <c r="K697" s="192">
        <f t="shared" si="32"/>
        <v>0</v>
      </c>
      <c r="L697" s="192">
        <f t="shared" si="33"/>
        <v>0</v>
      </c>
    </row>
    <row r="698" spans="1:12" ht="12.75">
      <c r="A698" t="s">
        <v>267</v>
      </c>
      <c r="B698" t="s">
        <v>1768</v>
      </c>
      <c r="C698" t="s">
        <v>1769</v>
      </c>
      <c r="D698">
        <v>0</v>
      </c>
      <c r="E698">
        <v>0</v>
      </c>
      <c r="H698">
        <v>0</v>
      </c>
      <c r="I698">
        <v>0</v>
      </c>
      <c r="J698" s="184">
        <f t="shared" si="34"/>
        <v>0</v>
      </c>
      <c r="K698" s="192">
        <f t="shared" si="32"/>
        <v>0</v>
      </c>
      <c r="L698" s="192">
        <f t="shared" si="33"/>
        <v>0</v>
      </c>
    </row>
    <row r="699" spans="1:12" ht="12.75">
      <c r="A699" t="s">
        <v>267</v>
      </c>
      <c r="B699" t="s">
        <v>1770</v>
      </c>
      <c r="C699" t="s">
        <v>1771</v>
      </c>
      <c r="D699">
        <v>564.78</v>
      </c>
      <c r="E699">
        <v>0</v>
      </c>
      <c r="H699">
        <v>564.78</v>
      </c>
      <c r="I699">
        <v>0</v>
      </c>
      <c r="J699" s="184">
        <f t="shared" si="34"/>
        <v>564.78</v>
      </c>
      <c r="K699" s="192">
        <f t="shared" si="32"/>
        <v>564.78</v>
      </c>
      <c r="L699" s="192">
        <f t="shared" si="33"/>
        <v>0</v>
      </c>
    </row>
    <row r="700" spans="1:12" ht="12.75">
      <c r="A700" t="s">
        <v>267</v>
      </c>
      <c r="B700" t="s">
        <v>1772</v>
      </c>
      <c r="C700" t="s">
        <v>1773</v>
      </c>
      <c r="D700">
        <v>0</v>
      </c>
      <c r="E700">
        <v>0</v>
      </c>
      <c r="H700">
        <v>0</v>
      </c>
      <c r="I700">
        <v>0</v>
      </c>
      <c r="J700" s="184">
        <f t="shared" si="34"/>
        <v>0</v>
      </c>
      <c r="K700" s="192">
        <f t="shared" si="32"/>
        <v>0</v>
      </c>
      <c r="L700" s="192">
        <f t="shared" si="33"/>
        <v>0</v>
      </c>
    </row>
    <row r="701" spans="1:12" ht="12.75">
      <c r="A701" t="s">
        <v>267</v>
      </c>
      <c r="B701" t="s">
        <v>1774</v>
      </c>
      <c r="C701" t="s">
        <v>1775</v>
      </c>
      <c r="D701">
        <v>0</v>
      </c>
      <c r="E701">
        <v>0</v>
      </c>
      <c r="H701">
        <v>0</v>
      </c>
      <c r="I701">
        <v>0</v>
      </c>
      <c r="J701" s="184">
        <f t="shared" si="34"/>
        <v>0</v>
      </c>
      <c r="K701" s="192">
        <f t="shared" si="32"/>
        <v>0</v>
      </c>
      <c r="L701" s="192">
        <f t="shared" si="33"/>
        <v>0</v>
      </c>
    </row>
    <row r="702" spans="1:12" ht="12.75">
      <c r="A702" t="s">
        <v>267</v>
      </c>
      <c r="B702" t="s">
        <v>1776</v>
      </c>
      <c r="C702" t="s">
        <v>1777</v>
      </c>
      <c r="D702">
        <v>0</v>
      </c>
      <c r="E702">
        <v>1310.51</v>
      </c>
      <c r="H702">
        <v>0</v>
      </c>
      <c r="I702">
        <v>1310.51</v>
      </c>
      <c r="J702" s="184">
        <f t="shared" si="34"/>
        <v>-1310.51</v>
      </c>
      <c r="K702" s="192">
        <f t="shared" si="32"/>
        <v>0</v>
      </c>
      <c r="L702" s="192">
        <f t="shared" si="33"/>
        <v>1310.51</v>
      </c>
    </row>
    <row r="703" spans="1:12" ht="12.75">
      <c r="A703" t="s">
        <v>267</v>
      </c>
      <c r="B703" t="s">
        <v>1778</v>
      </c>
      <c r="C703" t="s">
        <v>1779</v>
      </c>
      <c r="D703">
        <v>0</v>
      </c>
      <c r="E703">
        <v>0</v>
      </c>
      <c r="H703">
        <v>0</v>
      </c>
      <c r="I703">
        <v>0</v>
      </c>
      <c r="J703" s="184">
        <f t="shared" si="34"/>
        <v>0</v>
      </c>
      <c r="K703" s="192">
        <f t="shared" si="32"/>
        <v>0</v>
      </c>
      <c r="L703" s="192">
        <f t="shared" si="33"/>
        <v>0</v>
      </c>
    </row>
    <row r="704" spans="1:12" ht="12.75">
      <c r="A704" t="s">
        <v>267</v>
      </c>
      <c r="B704" t="s">
        <v>1780</v>
      </c>
      <c r="C704" t="s">
        <v>1781</v>
      </c>
      <c r="D704">
        <v>0</v>
      </c>
      <c r="E704">
        <v>0</v>
      </c>
      <c r="H704">
        <v>0</v>
      </c>
      <c r="I704">
        <v>0</v>
      </c>
      <c r="J704" s="184">
        <f t="shared" si="34"/>
        <v>0</v>
      </c>
      <c r="K704" s="192">
        <f t="shared" si="32"/>
        <v>0</v>
      </c>
      <c r="L704" s="192">
        <f t="shared" si="33"/>
        <v>0</v>
      </c>
    </row>
    <row r="705" spans="1:12" ht="12.75">
      <c r="A705" t="s">
        <v>267</v>
      </c>
      <c r="B705" t="s">
        <v>1782</v>
      </c>
      <c r="C705" t="s">
        <v>1783</v>
      </c>
      <c r="D705">
        <v>640.8700000000001</v>
      </c>
      <c r="E705">
        <v>0</v>
      </c>
      <c r="H705">
        <v>640.8700000000001</v>
      </c>
      <c r="I705">
        <v>0</v>
      </c>
      <c r="J705" s="184">
        <f t="shared" si="34"/>
        <v>640.8700000000001</v>
      </c>
      <c r="K705" s="192">
        <f t="shared" si="32"/>
        <v>640.8700000000001</v>
      </c>
      <c r="L705" s="192">
        <f t="shared" si="33"/>
        <v>0</v>
      </c>
    </row>
    <row r="706" spans="1:12" ht="12.75">
      <c r="A706" t="s">
        <v>267</v>
      </c>
      <c r="B706" t="s">
        <v>1784</v>
      </c>
      <c r="C706" t="s">
        <v>1785</v>
      </c>
      <c r="D706">
        <v>0</v>
      </c>
      <c r="E706">
        <v>0</v>
      </c>
      <c r="F706">
        <v>5737.55</v>
      </c>
      <c r="G706">
        <v>10528.830000000002</v>
      </c>
      <c r="H706">
        <v>5737.55</v>
      </c>
      <c r="I706">
        <v>10528.830000000002</v>
      </c>
      <c r="J706" s="184">
        <f t="shared" si="34"/>
        <v>-4791.280000000002</v>
      </c>
      <c r="K706" s="192">
        <f t="shared" si="32"/>
        <v>0</v>
      </c>
      <c r="L706" s="192">
        <f t="shared" si="33"/>
        <v>4791.280000000002</v>
      </c>
    </row>
    <row r="707" spans="1:12" ht="12.75">
      <c r="A707" t="s">
        <v>267</v>
      </c>
      <c r="B707" t="s">
        <v>1786</v>
      </c>
      <c r="C707" t="s">
        <v>1787</v>
      </c>
      <c r="D707">
        <v>0</v>
      </c>
      <c r="E707">
        <v>0</v>
      </c>
      <c r="H707">
        <v>0</v>
      </c>
      <c r="I707">
        <v>0</v>
      </c>
      <c r="J707" s="184">
        <f t="shared" si="34"/>
        <v>0</v>
      </c>
      <c r="K707" s="192">
        <f t="shared" si="32"/>
        <v>0</v>
      </c>
      <c r="L707" s="192">
        <f t="shared" si="33"/>
        <v>0</v>
      </c>
    </row>
    <row r="708" spans="1:12" ht="12.75">
      <c r="A708" t="s">
        <v>267</v>
      </c>
      <c r="B708" t="s">
        <v>1788</v>
      </c>
      <c r="C708" t="s">
        <v>1789</v>
      </c>
      <c r="D708">
        <v>0</v>
      </c>
      <c r="E708">
        <v>0</v>
      </c>
      <c r="H708">
        <v>0</v>
      </c>
      <c r="I708">
        <v>0</v>
      </c>
      <c r="J708" s="184">
        <f t="shared" si="34"/>
        <v>0</v>
      </c>
      <c r="K708" s="192">
        <f t="shared" si="32"/>
        <v>0</v>
      </c>
      <c r="L708" s="192">
        <f t="shared" si="33"/>
        <v>0</v>
      </c>
    </row>
    <row r="709" spans="1:12" ht="12.75">
      <c r="A709" t="s">
        <v>267</v>
      </c>
      <c r="B709" t="s">
        <v>1790</v>
      </c>
      <c r="C709" t="s">
        <v>1791</v>
      </c>
      <c r="D709">
        <v>0</v>
      </c>
      <c r="E709">
        <v>0</v>
      </c>
      <c r="H709">
        <v>0</v>
      </c>
      <c r="I709">
        <v>0</v>
      </c>
      <c r="J709" s="184">
        <f t="shared" si="34"/>
        <v>0</v>
      </c>
      <c r="K709" s="192">
        <f t="shared" si="32"/>
        <v>0</v>
      </c>
      <c r="L709" s="192">
        <f t="shared" si="33"/>
        <v>0</v>
      </c>
    </row>
    <row r="710" spans="1:12" ht="12.75">
      <c r="A710" t="s">
        <v>267</v>
      </c>
      <c r="B710" t="s">
        <v>1792</v>
      </c>
      <c r="C710" t="s">
        <v>1793</v>
      </c>
      <c r="D710">
        <v>0</v>
      </c>
      <c r="E710">
        <v>0</v>
      </c>
      <c r="H710">
        <v>0</v>
      </c>
      <c r="I710">
        <v>0</v>
      </c>
      <c r="J710" s="184">
        <f t="shared" si="34"/>
        <v>0</v>
      </c>
      <c r="K710" s="192">
        <f t="shared" si="32"/>
        <v>0</v>
      </c>
      <c r="L710" s="192">
        <f t="shared" si="33"/>
        <v>0</v>
      </c>
    </row>
    <row r="711" spans="1:12" ht="12.75">
      <c r="A711" t="s">
        <v>267</v>
      </c>
      <c r="B711" t="s">
        <v>1794</v>
      </c>
      <c r="C711" t="s">
        <v>1795</v>
      </c>
      <c r="D711">
        <v>0</v>
      </c>
      <c r="E711">
        <v>0</v>
      </c>
      <c r="H711">
        <v>0</v>
      </c>
      <c r="I711">
        <v>0</v>
      </c>
      <c r="J711" s="184">
        <f t="shared" si="34"/>
        <v>0</v>
      </c>
      <c r="K711" s="192">
        <f aca="true" t="shared" si="35" ref="K711:K774">IF(J711&gt;0,J711,0)</f>
        <v>0</v>
      </c>
      <c r="L711" s="192">
        <f aca="true" t="shared" si="36" ref="L711:L774">IF(J711&lt;0,-J711,0)</f>
        <v>0</v>
      </c>
    </row>
    <row r="712" spans="1:12" ht="12.75">
      <c r="A712" t="s">
        <v>267</v>
      </c>
      <c r="B712" t="s">
        <v>1796</v>
      </c>
      <c r="C712" t="s">
        <v>1797</v>
      </c>
      <c r="D712">
        <v>0</v>
      </c>
      <c r="E712">
        <v>0</v>
      </c>
      <c r="H712">
        <v>0</v>
      </c>
      <c r="I712">
        <v>0</v>
      </c>
      <c r="J712" s="184">
        <f t="shared" si="34"/>
        <v>0</v>
      </c>
      <c r="K712" s="192">
        <f t="shared" si="35"/>
        <v>0</v>
      </c>
      <c r="L712" s="192">
        <f t="shared" si="36"/>
        <v>0</v>
      </c>
    </row>
    <row r="713" spans="1:12" ht="12.75">
      <c r="A713" t="s">
        <v>267</v>
      </c>
      <c r="B713" t="s">
        <v>1798</v>
      </c>
      <c r="C713" t="s">
        <v>1799</v>
      </c>
      <c r="D713">
        <v>0</v>
      </c>
      <c r="E713">
        <v>832.98</v>
      </c>
      <c r="H713">
        <v>0</v>
      </c>
      <c r="I713">
        <v>832.98</v>
      </c>
      <c r="J713" s="184">
        <f t="shared" si="34"/>
        <v>-832.98</v>
      </c>
      <c r="K713" s="192">
        <f t="shared" si="35"/>
        <v>0</v>
      </c>
      <c r="L713" s="192">
        <f t="shared" si="36"/>
        <v>832.98</v>
      </c>
    </row>
    <row r="714" spans="1:12" ht="12.75">
      <c r="A714" t="s">
        <v>267</v>
      </c>
      <c r="B714" t="s">
        <v>1800</v>
      </c>
      <c r="C714" t="s">
        <v>1801</v>
      </c>
      <c r="D714">
        <v>0</v>
      </c>
      <c r="E714">
        <v>0</v>
      </c>
      <c r="H714">
        <v>0</v>
      </c>
      <c r="I714">
        <v>0</v>
      </c>
      <c r="J714" s="184">
        <f t="shared" si="34"/>
        <v>0</v>
      </c>
      <c r="K714" s="192">
        <f t="shared" si="35"/>
        <v>0</v>
      </c>
      <c r="L714" s="192">
        <f t="shared" si="36"/>
        <v>0</v>
      </c>
    </row>
    <row r="715" spans="1:12" ht="12.75">
      <c r="A715" t="s">
        <v>267</v>
      </c>
      <c r="B715" t="s">
        <v>1802</v>
      </c>
      <c r="C715" t="s">
        <v>1803</v>
      </c>
      <c r="D715">
        <v>107.89</v>
      </c>
      <c r="E715">
        <v>0</v>
      </c>
      <c r="H715">
        <v>107.89</v>
      </c>
      <c r="I715">
        <v>0</v>
      </c>
      <c r="J715" s="184">
        <f t="shared" si="34"/>
        <v>107.89</v>
      </c>
      <c r="K715" s="192">
        <f t="shared" si="35"/>
        <v>107.89</v>
      </c>
      <c r="L715" s="192">
        <f t="shared" si="36"/>
        <v>0</v>
      </c>
    </row>
    <row r="716" spans="1:12" ht="12.75">
      <c r="A716" t="s">
        <v>267</v>
      </c>
      <c r="B716" t="s">
        <v>1804</v>
      </c>
      <c r="C716" t="s">
        <v>1805</v>
      </c>
      <c r="D716">
        <v>0</v>
      </c>
      <c r="E716">
        <v>455.4</v>
      </c>
      <c r="H716">
        <v>0</v>
      </c>
      <c r="I716">
        <v>455.4</v>
      </c>
      <c r="J716" s="184">
        <f t="shared" si="34"/>
        <v>-455.4</v>
      </c>
      <c r="K716" s="192">
        <f t="shared" si="35"/>
        <v>0</v>
      </c>
      <c r="L716" s="192">
        <f t="shared" si="36"/>
        <v>455.4</v>
      </c>
    </row>
    <row r="717" spans="1:12" ht="12.75">
      <c r="A717" t="s">
        <v>267</v>
      </c>
      <c r="B717" t="s">
        <v>1806</v>
      </c>
      <c r="C717" t="s">
        <v>1807</v>
      </c>
      <c r="D717">
        <v>0</v>
      </c>
      <c r="E717">
        <v>0</v>
      </c>
      <c r="H717">
        <v>0</v>
      </c>
      <c r="I717">
        <v>0</v>
      </c>
      <c r="J717" s="184">
        <f t="shared" si="34"/>
        <v>0</v>
      </c>
      <c r="K717" s="192">
        <f t="shared" si="35"/>
        <v>0</v>
      </c>
      <c r="L717" s="192">
        <f t="shared" si="36"/>
        <v>0</v>
      </c>
    </row>
    <row r="718" spans="1:12" ht="12.75">
      <c r="A718" t="s">
        <v>267</v>
      </c>
      <c r="B718" t="s">
        <v>1808</v>
      </c>
      <c r="C718" t="s">
        <v>1809</v>
      </c>
      <c r="D718">
        <v>5.4569682106375694E-12</v>
      </c>
      <c r="E718">
        <v>0</v>
      </c>
      <c r="H718">
        <v>5.4569682106375694E-12</v>
      </c>
      <c r="I718">
        <v>0</v>
      </c>
      <c r="J718" s="184">
        <f t="shared" si="34"/>
        <v>5.4569682106375694E-12</v>
      </c>
      <c r="K718" s="192">
        <f t="shared" si="35"/>
        <v>5.4569682106375694E-12</v>
      </c>
      <c r="L718" s="192">
        <f t="shared" si="36"/>
        <v>0</v>
      </c>
    </row>
    <row r="719" spans="1:12" ht="12.75">
      <c r="A719" t="s">
        <v>267</v>
      </c>
      <c r="B719" t="s">
        <v>1810</v>
      </c>
      <c r="C719" t="s">
        <v>1811</v>
      </c>
      <c r="D719">
        <v>0</v>
      </c>
      <c r="E719">
        <v>0</v>
      </c>
      <c r="H719">
        <v>0</v>
      </c>
      <c r="I719">
        <v>0</v>
      </c>
      <c r="J719" s="184">
        <f t="shared" si="34"/>
        <v>0</v>
      </c>
      <c r="K719" s="192">
        <f t="shared" si="35"/>
        <v>0</v>
      </c>
      <c r="L719" s="192">
        <f t="shared" si="36"/>
        <v>0</v>
      </c>
    </row>
    <row r="720" spans="1:12" ht="12.75">
      <c r="A720" t="s">
        <v>267</v>
      </c>
      <c r="B720" t="s">
        <v>0</v>
      </c>
      <c r="C720" t="s">
        <v>1</v>
      </c>
      <c r="D720">
        <v>0</v>
      </c>
      <c r="E720">
        <v>0</v>
      </c>
      <c r="H720">
        <v>0</v>
      </c>
      <c r="I720">
        <v>0</v>
      </c>
      <c r="J720" s="184">
        <f t="shared" si="34"/>
        <v>0</v>
      </c>
      <c r="K720" s="192">
        <f t="shared" si="35"/>
        <v>0</v>
      </c>
      <c r="L720" s="192">
        <f t="shared" si="36"/>
        <v>0</v>
      </c>
    </row>
    <row r="721" spans="1:12" ht="12.75">
      <c r="A721" t="s">
        <v>267</v>
      </c>
      <c r="B721" t="s">
        <v>2</v>
      </c>
      <c r="C721" t="s">
        <v>3</v>
      </c>
      <c r="D721">
        <v>0</v>
      </c>
      <c r="E721">
        <v>0</v>
      </c>
      <c r="H721">
        <v>0</v>
      </c>
      <c r="I721">
        <v>0</v>
      </c>
      <c r="J721" s="184">
        <f t="shared" si="34"/>
        <v>0</v>
      </c>
      <c r="K721" s="192">
        <f t="shared" si="35"/>
        <v>0</v>
      </c>
      <c r="L721" s="192">
        <f t="shared" si="36"/>
        <v>0</v>
      </c>
    </row>
    <row r="722" spans="1:12" ht="12.75">
      <c r="A722" t="s">
        <v>267</v>
      </c>
      <c r="B722" t="s">
        <v>4</v>
      </c>
      <c r="C722" t="s">
        <v>5</v>
      </c>
      <c r="D722">
        <v>0</v>
      </c>
      <c r="E722">
        <v>0</v>
      </c>
      <c r="H722">
        <v>0</v>
      </c>
      <c r="I722">
        <v>0</v>
      </c>
      <c r="J722" s="184">
        <f t="shared" si="34"/>
        <v>0</v>
      </c>
      <c r="K722" s="192">
        <f t="shared" si="35"/>
        <v>0</v>
      </c>
      <c r="L722" s="192">
        <f t="shared" si="36"/>
        <v>0</v>
      </c>
    </row>
    <row r="723" spans="1:12" ht="12.75">
      <c r="A723" t="s">
        <v>267</v>
      </c>
      <c r="B723" t="s">
        <v>6</v>
      </c>
      <c r="C723" t="s">
        <v>7</v>
      </c>
      <c r="D723">
        <v>0</v>
      </c>
      <c r="E723">
        <v>1.8189894035458565E-12</v>
      </c>
      <c r="F723">
        <v>9319.14</v>
      </c>
      <c r="G723">
        <v>9319.14</v>
      </c>
      <c r="H723">
        <v>9319.14</v>
      </c>
      <c r="I723">
        <v>9319.140000000001</v>
      </c>
      <c r="J723" s="184">
        <f t="shared" si="34"/>
        <v>-1.8189894035458565E-12</v>
      </c>
      <c r="K723" s="192">
        <f t="shared" si="35"/>
        <v>0</v>
      </c>
      <c r="L723" s="192">
        <f t="shared" si="36"/>
        <v>1.8189894035458565E-12</v>
      </c>
    </row>
    <row r="724" spans="1:12" ht="12.75">
      <c r="A724" t="s">
        <v>267</v>
      </c>
      <c r="B724" t="s">
        <v>8</v>
      </c>
      <c r="C724" t="s">
        <v>9</v>
      </c>
      <c r="D724">
        <v>1132.18</v>
      </c>
      <c r="E724">
        <v>0</v>
      </c>
      <c r="H724">
        <v>1132.18</v>
      </c>
      <c r="I724">
        <v>0</v>
      </c>
      <c r="J724" s="184">
        <f t="shared" si="34"/>
        <v>1132.18</v>
      </c>
      <c r="K724" s="192">
        <f t="shared" si="35"/>
        <v>1132.18</v>
      </c>
      <c r="L724" s="192">
        <f t="shared" si="36"/>
        <v>0</v>
      </c>
    </row>
    <row r="725" spans="1:12" ht="12.75">
      <c r="A725" t="s">
        <v>267</v>
      </c>
      <c r="B725" t="s">
        <v>10</v>
      </c>
      <c r="C725" t="s">
        <v>11</v>
      </c>
      <c r="D725">
        <v>0</v>
      </c>
      <c r="E725">
        <v>3.637978807091713E-12</v>
      </c>
      <c r="F725">
        <v>9101.42</v>
      </c>
      <c r="G725">
        <v>9101.42</v>
      </c>
      <c r="H725">
        <v>9101.42</v>
      </c>
      <c r="I725">
        <v>9101.420000000004</v>
      </c>
      <c r="J725" s="184">
        <f t="shared" si="34"/>
        <v>-3.637978807091713E-12</v>
      </c>
      <c r="K725" s="192">
        <f t="shared" si="35"/>
        <v>0</v>
      </c>
      <c r="L725" s="192">
        <f t="shared" si="36"/>
        <v>3.637978807091713E-12</v>
      </c>
    </row>
    <row r="726" spans="1:12" ht="12.75">
      <c r="A726" t="s">
        <v>267</v>
      </c>
      <c r="B726" t="s">
        <v>12</v>
      </c>
      <c r="C726" t="s">
        <v>13</v>
      </c>
      <c r="D726">
        <v>0</v>
      </c>
      <c r="E726">
        <v>7.275957614183426E-12</v>
      </c>
      <c r="F726">
        <v>16060.15</v>
      </c>
      <c r="G726">
        <v>16060.149999999998</v>
      </c>
      <c r="H726">
        <v>16060.15</v>
      </c>
      <c r="I726">
        <v>16060.150000000005</v>
      </c>
      <c r="J726" s="184">
        <f t="shared" si="34"/>
        <v>-5.4569682106375694E-12</v>
      </c>
      <c r="K726" s="192">
        <f t="shared" si="35"/>
        <v>0</v>
      </c>
      <c r="L726" s="192">
        <f t="shared" si="36"/>
        <v>5.4569682106375694E-12</v>
      </c>
    </row>
    <row r="727" spans="1:12" ht="12.75">
      <c r="A727" t="s">
        <v>267</v>
      </c>
      <c r="B727" t="s">
        <v>14</v>
      </c>
      <c r="C727" t="s">
        <v>15</v>
      </c>
      <c r="D727">
        <v>27.84</v>
      </c>
      <c r="E727">
        <v>0</v>
      </c>
      <c r="H727">
        <v>27.84</v>
      </c>
      <c r="I727">
        <v>0</v>
      </c>
      <c r="J727" s="184">
        <f t="shared" si="34"/>
        <v>27.84</v>
      </c>
      <c r="K727" s="192">
        <f t="shared" si="35"/>
        <v>27.84</v>
      </c>
      <c r="L727" s="192">
        <f t="shared" si="36"/>
        <v>0</v>
      </c>
    </row>
    <row r="728" spans="1:12" ht="12.75">
      <c r="A728" t="s">
        <v>267</v>
      </c>
      <c r="B728" t="s">
        <v>16</v>
      </c>
      <c r="C728" t="s">
        <v>17</v>
      </c>
      <c r="D728">
        <v>0</v>
      </c>
      <c r="E728">
        <v>3492.29</v>
      </c>
      <c r="H728">
        <v>0</v>
      </c>
      <c r="I728">
        <v>3492.29</v>
      </c>
      <c r="J728" s="184">
        <f t="shared" si="34"/>
        <v>-3492.29</v>
      </c>
      <c r="K728" s="192">
        <f t="shared" si="35"/>
        <v>0</v>
      </c>
      <c r="L728" s="192">
        <f t="shared" si="36"/>
        <v>3492.29</v>
      </c>
    </row>
    <row r="729" spans="1:12" ht="12.75">
      <c r="A729" t="s">
        <v>267</v>
      </c>
      <c r="B729" t="s">
        <v>18</v>
      </c>
      <c r="C729" t="s">
        <v>19</v>
      </c>
      <c r="D729">
        <v>0</v>
      </c>
      <c r="E729">
        <v>0</v>
      </c>
      <c r="H729">
        <v>0</v>
      </c>
      <c r="I729">
        <v>0</v>
      </c>
      <c r="J729" s="184">
        <f t="shared" si="34"/>
        <v>0</v>
      </c>
      <c r="K729" s="192">
        <f t="shared" si="35"/>
        <v>0</v>
      </c>
      <c r="L729" s="192">
        <f t="shared" si="36"/>
        <v>0</v>
      </c>
    </row>
    <row r="730" spans="1:12" ht="12.75">
      <c r="A730" t="s">
        <v>267</v>
      </c>
      <c r="B730" t="s">
        <v>20</v>
      </c>
      <c r="C730" t="s">
        <v>21</v>
      </c>
      <c r="D730">
        <v>0</v>
      </c>
      <c r="E730">
        <v>0</v>
      </c>
      <c r="H730">
        <v>0</v>
      </c>
      <c r="I730">
        <v>0</v>
      </c>
      <c r="J730" s="184">
        <f t="shared" si="34"/>
        <v>0</v>
      </c>
      <c r="K730" s="192">
        <f t="shared" si="35"/>
        <v>0</v>
      </c>
      <c r="L730" s="192">
        <f t="shared" si="36"/>
        <v>0</v>
      </c>
    </row>
    <row r="731" spans="1:12" ht="12.75">
      <c r="A731" t="s">
        <v>267</v>
      </c>
      <c r="B731" t="s">
        <v>22</v>
      </c>
      <c r="C731" t="s">
        <v>23</v>
      </c>
      <c r="D731">
        <v>155.73</v>
      </c>
      <c r="E731">
        <v>0</v>
      </c>
      <c r="H731">
        <v>155.73</v>
      </c>
      <c r="I731">
        <v>0</v>
      </c>
      <c r="J731" s="184">
        <f t="shared" si="34"/>
        <v>155.73</v>
      </c>
      <c r="K731" s="192">
        <f t="shared" si="35"/>
        <v>155.73</v>
      </c>
      <c r="L731" s="192">
        <f t="shared" si="36"/>
        <v>0</v>
      </c>
    </row>
    <row r="732" spans="1:12" ht="12.75">
      <c r="A732" t="s">
        <v>267</v>
      </c>
      <c r="B732" t="s">
        <v>24</v>
      </c>
      <c r="C732" t="s">
        <v>25</v>
      </c>
      <c r="D732">
        <v>906.93</v>
      </c>
      <c r="E732">
        <v>0</v>
      </c>
      <c r="H732">
        <v>906.93</v>
      </c>
      <c r="I732">
        <v>0</v>
      </c>
      <c r="J732" s="184">
        <f t="shared" si="34"/>
        <v>906.93</v>
      </c>
      <c r="K732" s="192">
        <f t="shared" si="35"/>
        <v>906.93</v>
      </c>
      <c r="L732" s="192">
        <f t="shared" si="36"/>
        <v>0</v>
      </c>
    </row>
    <row r="733" spans="1:12" ht="12.75">
      <c r="A733" t="s">
        <v>267</v>
      </c>
      <c r="B733" t="s">
        <v>26</v>
      </c>
      <c r="C733" t="s">
        <v>27</v>
      </c>
      <c r="D733">
        <v>0</v>
      </c>
      <c r="E733">
        <v>0</v>
      </c>
      <c r="F733">
        <v>8286.58</v>
      </c>
      <c r="G733">
        <v>10211.66</v>
      </c>
      <c r="H733">
        <v>8286.58</v>
      </c>
      <c r="I733">
        <v>10211.66</v>
      </c>
      <c r="J733" s="184">
        <f t="shared" si="34"/>
        <v>-1925.08</v>
      </c>
      <c r="K733" s="192">
        <f t="shared" si="35"/>
        <v>0</v>
      </c>
      <c r="L733" s="192">
        <f t="shared" si="36"/>
        <v>1925.08</v>
      </c>
    </row>
    <row r="734" spans="1:12" ht="12.75">
      <c r="A734" t="s">
        <v>267</v>
      </c>
      <c r="B734" t="s">
        <v>28</v>
      </c>
      <c r="C734" t="s">
        <v>29</v>
      </c>
      <c r="D734">
        <v>250</v>
      </c>
      <c r="E734">
        <v>0</v>
      </c>
      <c r="H734">
        <v>250</v>
      </c>
      <c r="I734">
        <v>0</v>
      </c>
      <c r="J734" s="184">
        <f t="shared" si="34"/>
        <v>250</v>
      </c>
      <c r="K734" s="192">
        <f t="shared" si="35"/>
        <v>250</v>
      </c>
      <c r="L734" s="192">
        <f t="shared" si="36"/>
        <v>0</v>
      </c>
    </row>
    <row r="735" spans="1:12" ht="12.75">
      <c r="A735" t="s">
        <v>267</v>
      </c>
      <c r="B735" t="s">
        <v>30</v>
      </c>
      <c r="C735" t="s">
        <v>31</v>
      </c>
      <c r="D735">
        <v>0</v>
      </c>
      <c r="E735">
        <v>0</v>
      </c>
      <c r="H735">
        <v>0</v>
      </c>
      <c r="I735">
        <v>0</v>
      </c>
      <c r="J735" s="184">
        <f t="shared" si="34"/>
        <v>0</v>
      </c>
      <c r="K735" s="192">
        <f t="shared" si="35"/>
        <v>0</v>
      </c>
      <c r="L735" s="192">
        <f t="shared" si="36"/>
        <v>0</v>
      </c>
    </row>
    <row r="736" spans="1:12" ht="12.75">
      <c r="A736" t="s">
        <v>267</v>
      </c>
      <c r="B736" t="s">
        <v>32</v>
      </c>
      <c r="C736" t="s">
        <v>33</v>
      </c>
      <c r="D736">
        <v>0</v>
      </c>
      <c r="E736">
        <v>0</v>
      </c>
      <c r="H736">
        <v>0</v>
      </c>
      <c r="I736">
        <v>0</v>
      </c>
      <c r="J736" s="184">
        <f t="shared" si="34"/>
        <v>0</v>
      </c>
      <c r="K736" s="192">
        <f t="shared" si="35"/>
        <v>0</v>
      </c>
      <c r="L736" s="192">
        <f t="shared" si="36"/>
        <v>0</v>
      </c>
    </row>
    <row r="737" spans="1:12" ht="12.75">
      <c r="A737" t="s">
        <v>267</v>
      </c>
      <c r="B737" t="s">
        <v>34</v>
      </c>
      <c r="C737" t="s">
        <v>35</v>
      </c>
      <c r="D737">
        <v>7000</v>
      </c>
      <c r="E737">
        <v>0</v>
      </c>
      <c r="H737">
        <v>7000</v>
      </c>
      <c r="I737">
        <v>0</v>
      </c>
      <c r="J737" s="184">
        <f t="shared" si="34"/>
        <v>7000</v>
      </c>
      <c r="K737" s="192">
        <f t="shared" si="35"/>
        <v>7000</v>
      </c>
      <c r="L737" s="192">
        <f t="shared" si="36"/>
        <v>0</v>
      </c>
    </row>
    <row r="738" spans="1:12" ht="12.75">
      <c r="A738" t="s">
        <v>267</v>
      </c>
      <c r="B738" t="s">
        <v>36</v>
      </c>
      <c r="C738" t="s">
        <v>37</v>
      </c>
      <c r="D738">
        <v>0</v>
      </c>
      <c r="E738">
        <v>5101.119999999999</v>
      </c>
      <c r="H738">
        <v>0</v>
      </c>
      <c r="I738">
        <v>5101.119999999999</v>
      </c>
      <c r="J738" s="184">
        <f t="shared" si="34"/>
        <v>-5101.119999999999</v>
      </c>
      <c r="K738" s="192">
        <f t="shared" si="35"/>
        <v>0</v>
      </c>
      <c r="L738" s="192">
        <f t="shared" si="36"/>
        <v>5101.119999999999</v>
      </c>
    </row>
    <row r="739" spans="1:12" ht="12.75">
      <c r="A739" t="s">
        <v>267</v>
      </c>
      <c r="B739" t="s">
        <v>38</v>
      </c>
      <c r="C739" t="s">
        <v>39</v>
      </c>
      <c r="D739">
        <v>591.0300000000002</v>
      </c>
      <c r="E739">
        <v>0</v>
      </c>
      <c r="H739">
        <v>591.0300000000002</v>
      </c>
      <c r="I739">
        <v>0</v>
      </c>
      <c r="J739" s="184">
        <f t="shared" si="34"/>
        <v>591.0300000000002</v>
      </c>
      <c r="K739" s="192">
        <f t="shared" si="35"/>
        <v>591.0300000000002</v>
      </c>
      <c r="L739" s="192">
        <f t="shared" si="36"/>
        <v>0</v>
      </c>
    </row>
    <row r="740" spans="1:12" ht="12.75">
      <c r="A740" t="s">
        <v>267</v>
      </c>
      <c r="B740" t="s">
        <v>40</v>
      </c>
      <c r="C740" t="s">
        <v>41</v>
      </c>
      <c r="D740">
        <v>9.094947017729282E-13</v>
      </c>
      <c r="E740">
        <v>0</v>
      </c>
      <c r="H740">
        <v>9.094947017729282E-13</v>
      </c>
      <c r="I740">
        <v>0</v>
      </c>
      <c r="J740" s="184">
        <f t="shared" si="34"/>
        <v>9.094947017729282E-13</v>
      </c>
      <c r="K740" s="192">
        <f t="shared" si="35"/>
        <v>9.094947017729282E-13</v>
      </c>
      <c r="L740" s="192">
        <f t="shared" si="36"/>
        <v>0</v>
      </c>
    </row>
    <row r="741" spans="1:12" ht="12.75">
      <c r="A741" t="s">
        <v>267</v>
      </c>
      <c r="B741" t="s">
        <v>42</v>
      </c>
      <c r="C741" t="s">
        <v>43</v>
      </c>
      <c r="D741">
        <v>0</v>
      </c>
      <c r="E741">
        <v>0</v>
      </c>
      <c r="H741">
        <v>0</v>
      </c>
      <c r="I741">
        <v>0</v>
      </c>
      <c r="J741" s="184">
        <f aca="true" t="shared" si="37" ref="J741:J804">SUM(H741,-I741)</f>
        <v>0</v>
      </c>
      <c r="K741" s="192">
        <f t="shared" si="35"/>
        <v>0</v>
      </c>
      <c r="L741" s="192">
        <f t="shared" si="36"/>
        <v>0</v>
      </c>
    </row>
    <row r="742" spans="1:12" ht="12.75">
      <c r="A742" t="s">
        <v>267</v>
      </c>
      <c r="B742" t="s">
        <v>44</v>
      </c>
      <c r="C742" t="s">
        <v>45</v>
      </c>
      <c r="D742">
        <v>0</v>
      </c>
      <c r="E742">
        <v>0</v>
      </c>
      <c r="H742">
        <v>0</v>
      </c>
      <c r="I742">
        <v>0</v>
      </c>
      <c r="J742" s="184">
        <f t="shared" si="37"/>
        <v>0</v>
      </c>
      <c r="K742" s="192">
        <f t="shared" si="35"/>
        <v>0</v>
      </c>
      <c r="L742" s="192">
        <f t="shared" si="36"/>
        <v>0</v>
      </c>
    </row>
    <row r="743" spans="1:12" ht="12.75">
      <c r="A743" t="s">
        <v>267</v>
      </c>
      <c r="B743" t="s">
        <v>46</v>
      </c>
      <c r="C743" t="s">
        <v>47</v>
      </c>
      <c r="D743">
        <v>0</v>
      </c>
      <c r="E743">
        <v>0</v>
      </c>
      <c r="H743">
        <v>0</v>
      </c>
      <c r="I743">
        <v>0</v>
      </c>
      <c r="J743" s="184">
        <f t="shared" si="37"/>
        <v>0</v>
      </c>
      <c r="K743" s="192">
        <f t="shared" si="35"/>
        <v>0</v>
      </c>
      <c r="L743" s="192">
        <f t="shared" si="36"/>
        <v>0</v>
      </c>
    </row>
    <row r="744" spans="1:12" ht="12.75">
      <c r="A744" t="s">
        <v>267</v>
      </c>
      <c r="B744" t="s">
        <v>48</v>
      </c>
      <c r="C744" t="s">
        <v>49</v>
      </c>
      <c r="D744">
        <v>0</v>
      </c>
      <c r="E744">
        <v>0</v>
      </c>
      <c r="H744">
        <v>0</v>
      </c>
      <c r="I744">
        <v>0</v>
      </c>
      <c r="J744" s="184">
        <f t="shared" si="37"/>
        <v>0</v>
      </c>
      <c r="K744" s="192">
        <f t="shared" si="35"/>
        <v>0</v>
      </c>
      <c r="L744" s="192">
        <f t="shared" si="36"/>
        <v>0</v>
      </c>
    </row>
    <row r="745" spans="1:12" ht="12.75">
      <c r="A745" t="s">
        <v>267</v>
      </c>
      <c r="B745" t="s">
        <v>50</v>
      </c>
      <c r="C745" t="s">
        <v>51</v>
      </c>
      <c r="D745">
        <v>0</v>
      </c>
      <c r="E745">
        <v>0</v>
      </c>
      <c r="H745">
        <v>0</v>
      </c>
      <c r="I745">
        <v>0</v>
      </c>
      <c r="J745" s="184">
        <f t="shared" si="37"/>
        <v>0</v>
      </c>
      <c r="K745" s="192">
        <f t="shared" si="35"/>
        <v>0</v>
      </c>
      <c r="L745" s="192">
        <f t="shared" si="36"/>
        <v>0</v>
      </c>
    </row>
    <row r="746" spans="1:12" ht="12.75">
      <c r="A746" t="s">
        <v>267</v>
      </c>
      <c r="B746" t="s">
        <v>52</v>
      </c>
      <c r="C746" t="s">
        <v>53</v>
      </c>
      <c r="D746">
        <v>0</v>
      </c>
      <c r="E746">
        <v>3200</v>
      </c>
      <c r="H746">
        <v>0</v>
      </c>
      <c r="I746">
        <v>3200</v>
      </c>
      <c r="J746" s="184">
        <f t="shared" si="37"/>
        <v>-3200</v>
      </c>
      <c r="K746" s="192">
        <f t="shared" si="35"/>
        <v>0</v>
      </c>
      <c r="L746" s="192">
        <f t="shared" si="36"/>
        <v>3200</v>
      </c>
    </row>
    <row r="747" spans="1:12" ht="12.75">
      <c r="A747" t="s">
        <v>267</v>
      </c>
      <c r="B747" t="s">
        <v>54</v>
      </c>
      <c r="C747" t="s">
        <v>55</v>
      </c>
      <c r="D747">
        <v>0</v>
      </c>
      <c r="E747">
        <v>0</v>
      </c>
      <c r="H747">
        <v>0</v>
      </c>
      <c r="I747">
        <v>0</v>
      </c>
      <c r="J747" s="184">
        <f t="shared" si="37"/>
        <v>0</v>
      </c>
      <c r="K747" s="192">
        <f t="shared" si="35"/>
        <v>0</v>
      </c>
      <c r="L747" s="192">
        <f t="shared" si="36"/>
        <v>0</v>
      </c>
    </row>
    <row r="748" spans="1:12" ht="12.75">
      <c r="A748" t="s">
        <v>267</v>
      </c>
      <c r="B748" t="s">
        <v>56</v>
      </c>
      <c r="C748" t="s">
        <v>57</v>
      </c>
      <c r="D748">
        <v>0</v>
      </c>
      <c r="E748">
        <v>4000</v>
      </c>
      <c r="H748">
        <v>0</v>
      </c>
      <c r="I748">
        <v>4000</v>
      </c>
      <c r="J748" s="184">
        <f t="shared" si="37"/>
        <v>-4000</v>
      </c>
      <c r="K748" s="192">
        <f t="shared" si="35"/>
        <v>0</v>
      </c>
      <c r="L748" s="192">
        <f t="shared" si="36"/>
        <v>4000</v>
      </c>
    </row>
    <row r="749" spans="1:12" ht="12.75">
      <c r="A749" t="s">
        <v>267</v>
      </c>
      <c r="B749" t="s">
        <v>58</v>
      </c>
      <c r="C749" t="s">
        <v>39</v>
      </c>
      <c r="D749">
        <v>1467.31</v>
      </c>
      <c r="E749">
        <v>0</v>
      </c>
      <c r="H749">
        <v>1467.31</v>
      </c>
      <c r="I749">
        <v>0</v>
      </c>
      <c r="J749" s="184">
        <f t="shared" si="37"/>
        <v>1467.31</v>
      </c>
      <c r="K749" s="192">
        <f t="shared" si="35"/>
        <v>1467.31</v>
      </c>
      <c r="L749" s="192">
        <f t="shared" si="36"/>
        <v>0</v>
      </c>
    </row>
    <row r="750" spans="1:12" ht="12.75">
      <c r="A750" t="s">
        <v>267</v>
      </c>
      <c r="B750" t="s">
        <v>59</v>
      </c>
      <c r="C750" t="s">
        <v>7</v>
      </c>
      <c r="D750">
        <v>0</v>
      </c>
      <c r="E750">
        <v>786</v>
      </c>
      <c r="H750">
        <v>0</v>
      </c>
      <c r="I750">
        <v>786</v>
      </c>
      <c r="J750" s="184">
        <f t="shared" si="37"/>
        <v>-786</v>
      </c>
      <c r="K750" s="192">
        <f t="shared" si="35"/>
        <v>0</v>
      </c>
      <c r="L750" s="192">
        <f t="shared" si="36"/>
        <v>786</v>
      </c>
    </row>
    <row r="751" spans="1:12" ht="12.75">
      <c r="A751" t="s">
        <v>267</v>
      </c>
      <c r="B751" t="s">
        <v>60</v>
      </c>
      <c r="C751" t="s">
        <v>61</v>
      </c>
      <c r="D751">
        <v>0</v>
      </c>
      <c r="E751">
        <v>0</v>
      </c>
      <c r="H751">
        <v>0</v>
      </c>
      <c r="I751">
        <v>0</v>
      </c>
      <c r="J751" s="184">
        <f t="shared" si="37"/>
        <v>0</v>
      </c>
      <c r="K751" s="192">
        <f t="shared" si="35"/>
        <v>0</v>
      </c>
      <c r="L751" s="192">
        <f t="shared" si="36"/>
        <v>0</v>
      </c>
    </row>
    <row r="752" spans="1:12" ht="12.75">
      <c r="A752" t="s">
        <v>267</v>
      </c>
      <c r="B752" t="s">
        <v>62</v>
      </c>
      <c r="C752" t="s">
        <v>37</v>
      </c>
      <c r="D752">
        <v>0</v>
      </c>
      <c r="E752">
        <v>950</v>
      </c>
      <c r="H752">
        <v>0</v>
      </c>
      <c r="I752">
        <v>950</v>
      </c>
      <c r="J752" s="184">
        <f t="shared" si="37"/>
        <v>-950</v>
      </c>
      <c r="K752" s="192">
        <f t="shared" si="35"/>
        <v>0</v>
      </c>
      <c r="L752" s="192">
        <f t="shared" si="36"/>
        <v>950</v>
      </c>
    </row>
    <row r="753" spans="1:12" ht="12.75">
      <c r="A753" t="s">
        <v>267</v>
      </c>
      <c r="B753" t="s">
        <v>63</v>
      </c>
      <c r="C753" t="s">
        <v>1767</v>
      </c>
      <c r="D753">
        <v>50</v>
      </c>
      <c r="E753">
        <v>0</v>
      </c>
      <c r="H753">
        <v>50</v>
      </c>
      <c r="I753">
        <v>0</v>
      </c>
      <c r="J753" s="184">
        <f t="shared" si="37"/>
        <v>50</v>
      </c>
      <c r="K753" s="192">
        <f t="shared" si="35"/>
        <v>50</v>
      </c>
      <c r="L753" s="192">
        <f t="shared" si="36"/>
        <v>0</v>
      </c>
    </row>
    <row r="754" spans="1:12" ht="12.75">
      <c r="A754" t="s">
        <v>267</v>
      </c>
      <c r="B754" t="s">
        <v>64</v>
      </c>
      <c r="C754" t="s">
        <v>65</v>
      </c>
      <c r="D754">
        <v>0</v>
      </c>
      <c r="E754">
        <v>0</v>
      </c>
      <c r="H754">
        <v>0</v>
      </c>
      <c r="I754">
        <v>0</v>
      </c>
      <c r="J754" s="184">
        <f t="shared" si="37"/>
        <v>0</v>
      </c>
      <c r="K754" s="192">
        <f t="shared" si="35"/>
        <v>0</v>
      </c>
      <c r="L754" s="192">
        <f t="shared" si="36"/>
        <v>0</v>
      </c>
    </row>
    <row r="755" spans="1:12" ht="12.75">
      <c r="A755" t="s">
        <v>267</v>
      </c>
      <c r="B755" t="s">
        <v>66</v>
      </c>
      <c r="C755" t="s">
        <v>67</v>
      </c>
      <c r="D755">
        <v>0</v>
      </c>
      <c r="E755">
        <v>289.2</v>
      </c>
      <c r="H755">
        <v>0</v>
      </c>
      <c r="I755">
        <v>289.2</v>
      </c>
      <c r="J755" s="184">
        <f t="shared" si="37"/>
        <v>-289.2</v>
      </c>
      <c r="K755" s="192">
        <f t="shared" si="35"/>
        <v>0</v>
      </c>
      <c r="L755" s="192">
        <f t="shared" si="36"/>
        <v>289.2</v>
      </c>
    </row>
    <row r="756" spans="1:12" ht="12.75">
      <c r="A756" t="s">
        <v>267</v>
      </c>
      <c r="B756" t="s">
        <v>68</v>
      </c>
      <c r="C756" t="s">
        <v>69</v>
      </c>
      <c r="D756">
        <v>0</v>
      </c>
      <c r="E756">
        <v>0</v>
      </c>
      <c r="H756">
        <v>0</v>
      </c>
      <c r="I756">
        <v>0</v>
      </c>
      <c r="J756" s="184">
        <f t="shared" si="37"/>
        <v>0</v>
      </c>
      <c r="K756" s="192">
        <f t="shared" si="35"/>
        <v>0</v>
      </c>
      <c r="L756" s="192">
        <f t="shared" si="36"/>
        <v>0</v>
      </c>
    </row>
    <row r="757" spans="1:12" ht="12.75">
      <c r="A757" t="s">
        <v>267</v>
      </c>
      <c r="B757" t="s">
        <v>70</v>
      </c>
      <c r="C757" t="s">
        <v>71</v>
      </c>
      <c r="D757">
        <v>0</v>
      </c>
      <c r="E757">
        <v>0</v>
      </c>
      <c r="H757">
        <v>0</v>
      </c>
      <c r="I757">
        <v>0</v>
      </c>
      <c r="J757" s="184">
        <f t="shared" si="37"/>
        <v>0</v>
      </c>
      <c r="K757" s="192">
        <f t="shared" si="35"/>
        <v>0</v>
      </c>
      <c r="L757" s="192">
        <f t="shared" si="36"/>
        <v>0</v>
      </c>
    </row>
    <row r="758" spans="1:12" ht="12.75">
      <c r="A758" t="s">
        <v>267</v>
      </c>
      <c r="B758" t="s">
        <v>72</v>
      </c>
      <c r="C758" t="s">
        <v>73</v>
      </c>
      <c r="D758">
        <v>0</v>
      </c>
      <c r="E758">
        <v>0</v>
      </c>
      <c r="H758">
        <v>0</v>
      </c>
      <c r="I758">
        <v>0</v>
      </c>
      <c r="J758" s="184">
        <f t="shared" si="37"/>
        <v>0</v>
      </c>
      <c r="K758" s="192">
        <f t="shared" si="35"/>
        <v>0</v>
      </c>
      <c r="L758" s="192">
        <f t="shared" si="36"/>
        <v>0</v>
      </c>
    </row>
    <row r="759" spans="1:12" ht="12.75">
      <c r="A759" t="s">
        <v>267</v>
      </c>
      <c r="B759" t="s">
        <v>74</v>
      </c>
      <c r="C759" t="s">
        <v>75</v>
      </c>
      <c r="D759">
        <v>0</v>
      </c>
      <c r="E759">
        <v>0</v>
      </c>
      <c r="H759">
        <v>0</v>
      </c>
      <c r="I759">
        <v>0</v>
      </c>
      <c r="J759" s="184">
        <f t="shared" si="37"/>
        <v>0</v>
      </c>
      <c r="K759" s="192">
        <f t="shared" si="35"/>
        <v>0</v>
      </c>
      <c r="L759" s="192">
        <f t="shared" si="36"/>
        <v>0</v>
      </c>
    </row>
    <row r="760" spans="1:12" ht="12.75">
      <c r="A760" t="s">
        <v>267</v>
      </c>
      <c r="B760" t="s">
        <v>76</v>
      </c>
      <c r="C760" t="s">
        <v>77</v>
      </c>
      <c r="D760">
        <v>0</v>
      </c>
      <c r="E760">
        <v>0</v>
      </c>
      <c r="H760">
        <v>0</v>
      </c>
      <c r="I760">
        <v>0</v>
      </c>
      <c r="J760" s="184">
        <f t="shared" si="37"/>
        <v>0</v>
      </c>
      <c r="K760" s="192">
        <f t="shared" si="35"/>
        <v>0</v>
      </c>
      <c r="L760" s="192">
        <f t="shared" si="36"/>
        <v>0</v>
      </c>
    </row>
    <row r="761" spans="1:12" ht="12.75">
      <c r="A761" t="s">
        <v>267</v>
      </c>
      <c r="B761" t="s">
        <v>78</v>
      </c>
      <c r="C761" t="s">
        <v>79</v>
      </c>
      <c r="D761">
        <v>0</v>
      </c>
      <c r="E761">
        <v>1600</v>
      </c>
      <c r="H761">
        <v>0</v>
      </c>
      <c r="I761">
        <v>1600</v>
      </c>
      <c r="J761" s="184">
        <f t="shared" si="37"/>
        <v>-1600</v>
      </c>
      <c r="K761" s="192">
        <f t="shared" si="35"/>
        <v>0</v>
      </c>
      <c r="L761" s="192">
        <f t="shared" si="36"/>
        <v>1600</v>
      </c>
    </row>
    <row r="762" spans="1:17" ht="12.75">
      <c r="A762" t="s">
        <v>268</v>
      </c>
      <c r="B762" t="s">
        <v>80</v>
      </c>
      <c r="C762" t="s">
        <v>81</v>
      </c>
      <c r="D762">
        <v>0</v>
      </c>
      <c r="E762">
        <v>0</v>
      </c>
      <c r="H762">
        <v>0</v>
      </c>
      <c r="I762">
        <v>0</v>
      </c>
      <c r="J762" s="184">
        <f t="shared" si="37"/>
        <v>0</v>
      </c>
      <c r="K762" s="192">
        <f t="shared" si="35"/>
        <v>0</v>
      </c>
      <c r="L762" s="192">
        <f t="shared" si="36"/>
        <v>0</v>
      </c>
      <c r="O762" s="184">
        <f>SUM(J762:J809)</f>
        <v>-139339.1</v>
      </c>
      <c r="Q762">
        <v>139339.1</v>
      </c>
    </row>
    <row r="763" spans="1:12" ht="12.75">
      <c r="A763" t="s">
        <v>268</v>
      </c>
      <c r="B763" t="s">
        <v>82</v>
      </c>
      <c r="C763" t="s">
        <v>83</v>
      </c>
      <c r="D763">
        <v>0</v>
      </c>
      <c r="E763">
        <v>0</v>
      </c>
      <c r="H763">
        <v>0</v>
      </c>
      <c r="I763">
        <v>0</v>
      </c>
      <c r="J763" s="184">
        <f t="shared" si="37"/>
        <v>0</v>
      </c>
      <c r="K763" s="192">
        <f t="shared" si="35"/>
        <v>0</v>
      </c>
      <c r="L763" s="192">
        <f t="shared" si="36"/>
        <v>0</v>
      </c>
    </row>
    <row r="764" spans="1:12" ht="12.75">
      <c r="A764" t="s">
        <v>268</v>
      </c>
      <c r="B764" t="s">
        <v>84</v>
      </c>
      <c r="C764" t="s">
        <v>85</v>
      </c>
      <c r="D764">
        <v>0</v>
      </c>
      <c r="E764">
        <v>0</v>
      </c>
      <c r="H764">
        <v>0</v>
      </c>
      <c r="I764">
        <v>0</v>
      </c>
      <c r="J764" s="184">
        <f t="shared" si="37"/>
        <v>0</v>
      </c>
      <c r="K764" s="192">
        <f t="shared" si="35"/>
        <v>0</v>
      </c>
      <c r="L764" s="192">
        <f t="shared" si="36"/>
        <v>0</v>
      </c>
    </row>
    <row r="765" spans="1:12" ht="12.75">
      <c r="A765" t="s">
        <v>268</v>
      </c>
      <c r="B765" t="s">
        <v>86</v>
      </c>
      <c r="C765" t="s">
        <v>87</v>
      </c>
      <c r="D765">
        <v>0</v>
      </c>
      <c r="E765">
        <v>0</v>
      </c>
      <c r="H765">
        <v>0</v>
      </c>
      <c r="I765">
        <v>0</v>
      </c>
      <c r="J765" s="184">
        <f t="shared" si="37"/>
        <v>0</v>
      </c>
      <c r="K765" s="192">
        <f t="shared" si="35"/>
        <v>0</v>
      </c>
      <c r="L765" s="192">
        <f t="shared" si="36"/>
        <v>0</v>
      </c>
    </row>
    <row r="766" spans="1:12" ht="12.75">
      <c r="A766" t="s">
        <v>268</v>
      </c>
      <c r="B766" t="s">
        <v>88</v>
      </c>
      <c r="C766" t="s">
        <v>89</v>
      </c>
      <c r="D766">
        <v>0</v>
      </c>
      <c r="E766">
        <v>1.0658141036401503E-13</v>
      </c>
      <c r="H766">
        <v>0</v>
      </c>
      <c r="I766">
        <v>1.0658141036401503E-13</v>
      </c>
      <c r="J766" s="184">
        <f t="shared" si="37"/>
        <v>-1.0658141036401503E-13</v>
      </c>
      <c r="K766" s="192">
        <f t="shared" si="35"/>
        <v>0</v>
      </c>
      <c r="L766" s="192">
        <f t="shared" si="36"/>
        <v>1.0658141036401503E-13</v>
      </c>
    </row>
    <row r="767" spans="1:12" ht="12.75">
      <c r="A767" t="s">
        <v>268</v>
      </c>
      <c r="B767" t="s">
        <v>90</v>
      </c>
      <c r="C767" t="s">
        <v>91</v>
      </c>
      <c r="D767">
        <v>0</v>
      </c>
      <c r="E767">
        <v>3.637978807091713E-12</v>
      </c>
      <c r="H767">
        <v>0</v>
      </c>
      <c r="I767">
        <v>3.637978807091713E-12</v>
      </c>
      <c r="J767" s="184">
        <f t="shared" si="37"/>
        <v>-3.637978807091713E-12</v>
      </c>
      <c r="K767" s="192">
        <f t="shared" si="35"/>
        <v>0</v>
      </c>
      <c r="L767" s="192">
        <f t="shared" si="36"/>
        <v>3.637978807091713E-12</v>
      </c>
    </row>
    <row r="768" spans="1:12" ht="12.75">
      <c r="A768" t="s">
        <v>268</v>
      </c>
      <c r="B768" t="s">
        <v>92</v>
      </c>
      <c r="C768" t="s">
        <v>93</v>
      </c>
      <c r="D768">
        <v>0</v>
      </c>
      <c r="E768">
        <v>0</v>
      </c>
      <c r="F768">
        <v>13569.55</v>
      </c>
      <c r="G768">
        <v>13569.55</v>
      </c>
      <c r="H768">
        <v>13569.55</v>
      </c>
      <c r="I768">
        <v>13569.55</v>
      </c>
      <c r="J768" s="184">
        <f t="shared" si="37"/>
        <v>0</v>
      </c>
      <c r="K768" s="192">
        <f t="shared" si="35"/>
        <v>0</v>
      </c>
      <c r="L768" s="192">
        <f t="shared" si="36"/>
        <v>0</v>
      </c>
    </row>
    <row r="769" spans="1:12" ht="12.75">
      <c r="A769" t="s">
        <v>268</v>
      </c>
      <c r="B769" t="s">
        <v>94</v>
      </c>
      <c r="C769" t="s">
        <v>95</v>
      </c>
      <c r="D769">
        <v>0</v>
      </c>
      <c r="E769">
        <v>0</v>
      </c>
      <c r="F769">
        <v>14793.31</v>
      </c>
      <c r="G769">
        <v>14793.31</v>
      </c>
      <c r="H769">
        <v>14793.31</v>
      </c>
      <c r="I769">
        <v>14793.31</v>
      </c>
      <c r="J769" s="184">
        <f t="shared" si="37"/>
        <v>0</v>
      </c>
      <c r="K769" s="192">
        <f t="shared" si="35"/>
        <v>0</v>
      </c>
      <c r="L769" s="192">
        <f t="shared" si="36"/>
        <v>0</v>
      </c>
    </row>
    <row r="770" spans="1:12" ht="12.75">
      <c r="A770" t="s">
        <v>268</v>
      </c>
      <c r="B770" t="s">
        <v>96</v>
      </c>
      <c r="C770" t="s">
        <v>97</v>
      </c>
      <c r="D770">
        <v>0</v>
      </c>
      <c r="E770">
        <v>0</v>
      </c>
      <c r="F770">
        <v>15300.66</v>
      </c>
      <c r="G770">
        <v>15300.66</v>
      </c>
      <c r="H770">
        <v>15300.66</v>
      </c>
      <c r="I770">
        <v>15300.66</v>
      </c>
      <c r="J770" s="184">
        <f t="shared" si="37"/>
        <v>0</v>
      </c>
      <c r="K770" s="192">
        <f t="shared" si="35"/>
        <v>0</v>
      </c>
      <c r="L770" s="192">
        <f t="shared" si="36"/>
        <v>0</v>
      </c>
    </row>
    <row r="771" spans="1:12" ht="12.75">
      <c r="A771" t="s">
        <v>268</v>
      </c>
      <c r="B771" t="s">
        <v>98</v>
      </c>
      <c r="C771" t="s">
        <v>99</v>
      </c>
      <c r="D771">
        <v>0</v>
      </c>
      <c r="E771">
        <v>4865.94</v>
      </c>
      <c r="F771">
        <v>15628.92</v>
      </c>
      <c r="G771">
        <v>15628.92</v>
      </c>
      <c r="H771">
        <v>15628.92</v>
      </c>
      <c r="I771">
        <v>20494.86</v>
      </c>
      <c r="J771" s="184">
        <f t="shared" si="37"/>
        <v>-4865.9400000000005</v>
      </c>
      <c r="K771" s="192">
        <f t="shared" si="35"/>
        <v>0</v>
      </c>
      <c r="L771" s="192">
        <f t="shared" si="36"/>
        <v>4865.9400000000005</v>
      </c>
    </row>
    <row r="772" spans="1:12" ht="12.75">
      <c r="A772" t="s">
        <v>268</v>
      </c>
      <c r="B772" t="s">
        <v>100</v>
      </c>
      <c r="C772" t="s">
        <v>101</v>
      </c>
      <c r="D772">
        <v>0</v>
      </c>
      <c r="E772">
        <v>0</v>
      </c>
      <c r="H772">
        <v>0</v>
      </c>
      <c r="I772">
        <v>0</v>
      </c>
      <c r="J772" s="184">
        <f t="shared" si="37"/>
        <v>0</v>
      </c>
      <c r="K772" s="192">
        <f t="shared" si="35"/>
        <v>0</v>
      </c>
      <c r="L772" s="192">
        <f t="shared" si="36"/>
        <v>0</v>
      </c>
    </row>
    <row r="773" spans="1:12" ht="12.75">
      <c r="A773" t="s">
        <v>268</v>
      </c>
      <c r="B773" t="s">
        <v>102</v>
      </c>
      <c r="C773" t="s">
        <v>103</v>
      </c>
      <c r="D773">
        <v>0</v>
      </c>
      <c r="E773">
        <v>0</v>
      </c>
      <c r="H773">
        <v>0</v>
      </c>
      <c r="I773">
        <v>0</v>
      </c>
      <c r="J773" s="184">
        <f t="shared" si="37"/>
        <v>0</v>
      </c>
      <c r="K773" s="192">
        <f t="shared" si="35"/>
        <v>0</v>
      </c>
      <c r="L773" s="192">
        <f t="shared" si="36"/>
        <v>0</v>
      </c>
    </row>
    <row r="774" spans="1:12" ht="12.75">
      <c r="A774" t="s">
        <v>268</v>
      </c>
      <c r="B774" t="s">
        <v>104</v>
      </c>
      <c r="C774" t="s">
        <v>105</v>
      </c>
      <c r="D774">
        <v>0</v>
      </c>
      <c r="E774">
        <v>0</v>
      </c>
      <c r="H774">
        <v>0</v>
      </c>
      <c r="I774">
        <v>0</v>
      </c>
      <c r="J774" s="184">
        <f t="shared" si="37"/>
        <v>0</v>
      </c>
      <c r="K774" s="192">
        <f t="shared" si="35"/>
        <v>0</v>
      </c>
      <c r="L774" s="192">
        <f t="shared" si="36"/>
        <v>0</v>
      </c>
    </row>
    <row r="775" spans="1:12" ht="12.75">
      <c r="A775" t="s">
        <v>268</v>
      </c>
      <c r="B775" t="s">
        <v>106</v>
      </c>
      <c r="C775" t="s">
        <v>107</v>
      </c>
      <c r="D775">
        <v>1678.42</v>
      </c>
      <c r="E775">
        <v>0</v>
      </c>
      <c r="H775">
        <v>1678.42</v>
      </c>
      <c r="I775">
        <v>0</v>
      </c>
      <c r="J775" s="184">
        <f t="shared" si="37"/>
        <v>1678.42</v>
      </c>
      <c r="K775" s="192">
        <f aca="true" t="shared" si="38" ref="K775:K814">IF(J775&gt;0,J775,0)</f>
        <v>1678.42</v>
      </c>
      <c r="L775" s="192">
        <f aca="true" t="shared" si="39" ref="L775:L814">IF(J775&lt;0,-J775,0)</f>
        <v>0</v>
      </c>
    </row>
    <row r="776" spans="1:12" ht="12.75">
      <c r="A776" t="s">
        <v>268</v>
      </c>
      <c r="B776" t="s">
        <v>108</v>
      </c>
      <c r="C776" t="s">
        <v>109</v>
      </c>
      <c r="D776">
        <v>0</v>
      </c>
      <c r="E776">
        <v>5451.1600000000035</v>
      </c>
      <c r="H776">
        <v>0</v>
      </c>
      <c r="I776">
        <v>5451.1600000000035</v>
      </c>
      <c r="J776" s="184">
        <f t="shared" si="37"/>
        <v>-5451.1600000000035</v>
      </c>
      <c r="K776" s="192">
        <f t="shared" si="38"/>
        <v>0</v>
      </c>
      <c r="L776" s="192">
        <f t="shared" si="39"/>
        <v>5451.1600000000035</v>
      </c>
    </row>
    <row r="777" spans="1:12" ht="12.75">
      <c r="A777" t="s">
        <v>268</v>
      </c>
      <c r="B777" t="s">
        <v>110</v>
      </c>
      <c r="C777" t="s">
        <v>111</v>
      </c>
      <c r="D777">
        <v>0</v>
      </c>
      <c r="E777">
        <v>1542.23</v>
      </c>
      <c r="F777">
        <v>15904.92</v>
      </c>
      <c r="G777">
        <v>15904.92</v>
      </c>
      <c r="H777">
        <v>15904.92</v>
      </c>
      <c r="I777">
        <v>17447.15</v>
      </c>
      <c r="J777" s="184">
        <f t="shared" si="37"/>
        <v>-1542.2300000000014</v>
      </c>
      <c r="K777" s="192">
        <f t="shared" si="38"/>
        <v>0</v>
      </c>
      <c r="L777" s="192">
        <f t="shared" si="39"/>
        <v>1542.2300000000014</v>
      </c>
    </row>
    <row r="778" spans="1:12" ht="12.75">
      <c r="A778" t="s">
        <v>268</v>
      </c>
      <c r="B778" t="s">
        <v>112</v>
      </c>
      <c r="C778" t="s">
        <v>113</v>
      </c>
      <c r="D778">
        <v>0</v>
      </c>
      <c r="E778">
        <v>7238.99</v>
      </c>
      <c r="F778">
        <v>15998.07</v>
      </c>
      <c r="G778">
        <v>15998.07</v>
      </c>
      <c r="H778">
        <v>15998.07</v>
      </c>
      <c r="I778">
        <v>23237.059999999998</v>
      </c>
      <c r="J778" s="184">
        <f t="shared" si="37"/>
        <v>-7238.989999999998</v>
      </c>
      <c r="K778" s="192">
        <f t="shared" si="38"/>
        <v>0</v>
      </c>
      <c r="L778" s="192">
        <f t="shared" si="39"/>
        <v>7238.989999999998</v>
      </c>
    </row>
    <row r="779" spans="1:12" ht="12.75">
      <c r="A779" t="s">
        <v>268</v>
      </c>
      <c r="B779" t="s">
        <v>114</v>
      </c>
      <c r="C779" t="s">
        <v>115</v>
      </c>
      <c r="D779">
        <v>0</v>
      </c>
      <c r="E779">
        <v>0</v>
      </c>
      <c r="F779">
        <v>16003.7</v>
      </c>
      <c r="G779">
        <v>16003.7</v>
      </c>
      <c r="H779">
        <v>16003.7</v>
      </c>
      <c r="I779">
        <v>16003.7</v>
      </c>
      <c r="J779" s="184">
        <f t="shared" si="37"/>
        <v>0</v>
      </c>
      <c r="K779" s="192">
        <f t="shared" si="38"/>
        <v>0</v>
      </c>
      <c r="L779" s="192">
        <f t="shared" si="39"/>
        <v>0</v>
      </c>
    </row>
    <row r="780" spans="1:12" ht="12.75">
      <c r="A780" t="s">
        <v>268</v>
      </c>
      <c r="B780" t="s">
        <v>116</v>
      </c>
      <c r="C780" t="s">
        <v>117</v>
      </c>
      <c r="D780">
        <v>0</v>
      </c>
      <c r="E780">
        <v>0</v>
      </c>
      <c r="F780">
        <v>16003.7</v>
      </c>
      <c r="G780">
        <v>16003.7</v>
      </c>
      <c r="H780">
        <v>16003.7</v>
      </c>
      <c r="I780">
        <v>16003.7</v>
      </c>
      <c r="J780" s="184">
        <f t="shared" si="37"/>
        <v>0</v>
      </c>
      <c r="K780" s="192">
        <f t="shared" si="38"/>
        <v>0</v>
      </c>
      <c r="L780" s="192">
        <f t="shared" si="39"/>
        <v>0</v>
      </c>
    </row>
    <row r="781" spans="1:12" ht="12.75">
      <c r="A781" t="s">
        <v>268</v>
      </c>
      <c r="B781" t="s">
        <v>118</v>
      </c>
      <c r="C781" t="s">
        <v>119</v>
      </c>
      <c r="D781">
        <v>0</v>
      </c>
      <c r="E781">
        <v>60.39</v>
      </c>
      <c r="F781">
        <v>16028.18</v>
      </c>
      <c r="G781">
        <v>16028.18</v>
      </c>
      <c r="H781">
        <v>16028.18</v>
      </c>
      <c r="I781">
        <v>16088.57</v>
      </c>
      <c r="J781" s="184">
        <f t="shared" si="37"/>
        <v>-60.38999999999942</v>
      </c>
      <c r="K781" s="192">
        <f t="shared" si="38"/>
        <v>0</v>
      </c>
      <c r="L781" s="192">
        <f t="shared" si="39"/>
        <v>60.38999999999942</v>
      </c>
    </row>
    <row r="782" spans="1:12" ht="12.75">
      <c r="A782" t="s">
        <v>268</v>
      </c>
      <c r="B782" t="s">
        <v>120</v>
      </c>
      <c r="C782" t="s">
        <v>121</v>
      </c>
      <c r="D782">
        <v>0</v>
      </c>
      <c r="E782">
        <v>13966.43</v>
      </c>
      <c r="F782">
        <v>16165.15</v>
      </c>
      <c r="G782">
        <v>16165.15</v>
      </c>
      <c r="H782">
        <v>16165.15</v>
      </c>
      <c r="I782">
        <v>30131.58</v>
      </c>
      <c r="J782" s="184">
        <f t="shared" si="37"/>
        <v>-13966.430000000002</v>
      </c>
      <c r="K782" s="192">
        <f t="shared" si="38"/>
        <v>0</v>
      </c>
      <c r="L782" s="192">
        <f t="shared" si="39"/>
        <v>13966.430000000002</v>
      </c>
    </row>
    <row r="783" spans="1:12" ht="12.75">
      <c r="A783" t="s">
        <v>268</v>
      </c>
      <c r="B783" t="s">
        <v>122</v>
      </c>
      <c r="C783" t="s">
        <v>123</v>
      </c>
      <c r="D783">
        <v>0</v>
      </c>
      <c r="E783">
        <v>25928.48</v>
      </c>
      <c r="F783">
        <v>8605.05</v>
      </c>
      <c r="G783">
        <v>0</v>
      </c>
      <c r="H783">
        <v>8605.05</v>
      </c>
      <c r="I783">
        <v>25928.48</v>
      </c>
      <c r="J783" s="184">
        <f t="shared" si="37"/>
        <v>-17323.43</v>
      </c>
      <c r="K783" s="192">
        <f t="shared" si="38"/>
        <v>0</v>
      </c>
      <c r="L783" s="192">
        <f t="shared" si="39"/>
        <v>17323.43</v>
      </c>
    </row>
    <row r="784" spans="1:12" ht="12.75">
      <c r="A784" t="s">
        <v>268</v>
      </c>
      <c r="B784" t="s">
        <v>124</v>
      </c>
      <c r="C784" t="s">
        <v>125</v>
      </c>
      <c r="D784">
        <v>0</v>
      </c>
      <c r="E784">
        <v>12665.600000000002</v>
      </c>
      <c r="F784">
        <v>0</v>
      </c>
      <c r="G784">
        <v>10197.13</v>
      </c>
      <c r="H784">
        <v>0</v>
      </c>
      <c r="I784">
        <v>22862.730000000003</v>
      </c>
      <c r="J784" s="184">
        <f t="shared" si="37"/>
        <v>-22862.730000000003</v>
      </c>
      <c r="K784" s="192">
        <f t="shared" si="38"/>
        <v>0</v>
      </c>
      <c r="L784" s="192">
        <f t="shared" si="39"/>
        <v>22862.730000000003</v>
      </c>
    </row>
    <row r="785" spans="1:12" ht="12.75">
      <c r="A785" t="s">
        <v>268</v>
      </c>
      <c r="B785" t="s">
        <v>126</v>
      </c>
      <c r="C785" t="s">
        <v>127</v>
      </c>
      <c r="D785">
        <v>4423.91</v>
      </c>
      <c r="E785">
        <v>0</v>
      </c>
      <c r="H785">
        <v>4423.91</v>
      </c>
      <c r="I785">
        <v>0</v>
      </c>
      <c r="J785" s="184">
        <f t="shared" si="37"/>
        <v>4423.91</v>
      </c>
      <c r="K785" s="192">
        <f t="shared" si="38"/>
        <v>4423.91</v>
      </c>
      <c r="L785" s="192">
        <f t="shared" si="39"/>
        <v>0</v>
      </c>
    </row>
    <row r="786" spans="1:12" ht="12.75">
      <c r="A786" t="s">
        <v>268</v>
      </c>
      <c r="B786" t="s">
        <v>128</v>
      </c>
      <c r="C786" t="s">
        <v>129</v>
      </c>
      <c r="D786">
        <v>0</v>
      </c>
      <c r="E786">
        <v>3188.5</v>
      </c>
      <c r="H786">
        <v>0</v>
      </c>
      <c r="I786">
        <v>3188.5</v>
      </c>
      <c r="J786" s="184">
        <f t="shared" si="37"/>
        <v>-3188.5</v>
      </c>
      <c r="K786" s="192">
        <f t="shared" si="38"/>
        <v>0</v>
      </c>
      <c r="L786" s="192">
        <f t="shared" si="39"/>
        <v>3188.5</v>
      </c>
    </row>
    <row r="787" spans="1:12" ht="12.75">
      <c r="A787" t="s">
        <v>268</v>
      </c>
      <c r="B787" t="s">
        <v>130</v>
      </c>
      <c r="C787" t="s">
        <v>131</v>
      </c>
      <c r="D787">
        <v>0</v>
      </c>
      <c r="E787">
        <v>0</v>
      </c>
      <c r="H787">
        <v>0</v>
      </c>
      <c r="I787">
        <v>0</v>
      </c>
      <c r="J787" s="184">
        <f t="shared" si="37"/>
        <v>0</v>
      </c>
      <c r="K787" s="192">
        <f t="shared" si="38"/>
        <v>0</v>
      </c>
      <c r="L787" s="192">
        <f t="shared" si="39"/>
        <v>0</v>
      </c>
    </row>
    <row r="788" spans="1:12" ht="12.75">
      <c r="A788" t="s">
        <v>268</v>
      </c>
      <c r="B788" t="s">
        <v>132</v>
      </c>
      <c r="C788" t="s">
        <v>133</v>
      </c>
      <c r="D788">
        <v>0</v>
      </c>
      <c r="E788">
        <v>0</v>
      </c>
      <c r="H788">
        <v>0</v>
      </c>
      <c r="I788">
        <v>0</v>
      </c>
      <c r="J788" s="184">
        <f t="shared" si="37"/>
        <v>0</v>
      </c>
      <c r="K788" s="192">
        <f t="shared" si="38"/>
        <v>0</v>
      </c>
      <c r="L788" s="192">
        <f t="shared" si="39"/>
        <v>0</v>
      </c>
    </row>
    <row r="789" spans="1:12" ht="12.75">
      <c r="A789" t="s">
        <v>268</v>
      </c>
      <c r="B789" t="s">
        <v>134</v>
      </c>
      <c r="C789" t="s">
        <v>83</v>
      </c>
      <c r="D789">
        <v>0</v>
      </c>
      <c r="E789">
        <v>0</v>
      </c>
      <c r="H789">
        <v>0</v>
      </c>
      <c r="I789">
        <v>0</v>
      </c>
      <c r="J789" s="184">
        <f t="shared" si="37"/>
        <v>0</v>
      </c>
      <c r="K789" s="192">
        <f t="shared" si="38"/>
        <v>0</v>
      </c>
      <c r="L789" s="192">
        <f t="shared" si="39"/>
        <v>0</v>
      </c>
    </row>
    <row r="790" spans="1:12" ht="12.75">
      <c r="A790" t="s">
        <v>268</v>
      </c>
      <c r="B790" t="s">
        <v>135</v>
      </c>
      <c r="C790" t="s">
        <v>136</v>
      </c>
      <c r="D790">
        <v>0</v>
      </c>
      <c r="E790">
        <v>0</v>
      </c>
      <c r="H790">
        <v>0</v>
      </c>
      <c r="I790">
        <v>0</v>
      </c>
      <c r="J790" s="184">
        <f t="shared" si="37"/>
        <v>0</v>
      </c>
      <c r="K790" s="192">
        <f t="shared" si="38"/>
        <v>0</v>
      </c>
      <c r="L790" s="192">
        <f t="shared" si="39"/>
        <v>0</v>
      </c>
    </row>
    <row r="791" spans="1:12" ht="12.75">
      <c r="A791" t="s">
        <v>268</v>
      </c>
      <c r="B791" t="s">
        <v>137</v>
      </c>
      <c r="C791" t="s">
        <v>91</v>
      </c>
      <c r="D791">
        <v>0</v>
      </c>
      <c r="E791">
        <v>0</v>
      </c>
      <c r="F791">
        <v>8115.36</v>
      </c>
      <c r="G791">
        <v>6256.67</v>
      </c>
      <c r="H791">
        <v>8115.36</v>
      </c>
      <c r="I791">
        <v>6256.67</v>
      </c>
      <c r="J791" s="184">
        <f t="shared" si="37"/>
        <v>1858.6899999999996</v>
      </c>
      <c r="K791" s="192">
        <f t="shared" si="38"/>
        <v>1858.6899999999996</v>
      </c>
      <c r="L791" s="192">
        <f t="shared" si="39"/>
        <v>0</v>
      </c>
    </row>
    <row r="792" spans="1:12" ht="12.75">
      <c r="A792" t="s">
        <v>268</v>
      </c>
      <c r="B792" t="s">
        <v>138</v>
      </c>
      <c r="C792" t="s">
        <v>139</v>
      </c>
      <c r="D792">
        <v>0</v>
      </c>
      <c r="E792">
        <v>0</v>
      </c>
      <c r="H792">
        <v>0</v>
      </c>
      <c r="I792">
        <v>0</v>
      </c>
      <c r="J792" s="184">
        <f t="shared" si="37"/>
        <v>0</v>
      </c>
      <c r="K792" s="192">
        <f t="shared" si="38"/>
        <v>0</v>
      </c>
      <c r="L792" s="192">
        <f t="shared" si="39"/>
        <v>0</v>
      </c>
    </row>
    <row r="793" spans="1:12" ht="12.75">
      <c r="A793" t="s">
        <v>268</v>
      </c>
      <c r="B793" t="s">
        <v>140</v>
      </c>
      <c r="C793" t="s">
        <v>141</v>
      </c>
      <c r="D793">
        <v>0.010000000000218279</v>
      </c>
      <c r="E793">
        <v>0</v>
      </c>
      <c r="F793">
        <v>7848.75</v>
      </c>
      <c r="G793">
        <v>7848.75</v>
      </c>
      <c r="H793">
        <v>7848.76</v>
      </c>
      <c r="I793">
        <v>7848.75</v>
      </c>
      <c r="J793" s="184">
        <f t="shared" si="37"/>
        <v>0.010000000000218279</v>
      </c>
      <c r="K793" s="192">
        <f t="shared" si="38"/>
        <v>0.010000000000218279</v>
      </c>
      <c r="L793" s="192">
        <f t="shared" si="39"/>
        <v>0</v>
      </c>
    </row>
    <row r="794" spans="1:12" ht="12.75">
      <c r="A794" t="s">
        <v>268</v>
      </c>
      <c r="B794" t="s">
        <v>142</v>
      </c>
      <c r="C794" t="s">
        <v>143</v>
      </c>
      <c r="D794">
        <v>0</v>
      </c>
      <c r="E794">
        <v>8639.65</v>
      </c>
      <c r="H794">
        <v>0</v>
      </c>
      <c r="I794">
        <v>8639.65</v>
      </c>
      <c r="J794" s="184">
        <f t="shared" si="37"/>
        <v>-8639.65</v>
      </c>
      <c r="K794" s="192">
        <f t="shared" si="38"/>
        <v>0</v>
      </c>
      <c r="L794" s="192">
        <f t="shared" si="39"/>
        <v>8639.65</v>
      </c>
    </row>
    <row r="795" spans="1:12" ht="12.75">
      <c r="A795" t="s">
        <v>268</v>
      </c>
      <c r="B795" t="s">
        <v>144</v>
      </c>
      <c r="C795" t="s">
        <v>145</v>
      </c>
      <c r="D795">
        <v>0</v>
      </c>
      <c r="E795">
        <v>12869.900000000001</v>
      </c>
      <c r="F795">
        <v>0</v>
      </c>
      <c r="G795">
        <v>4110.48</v>
      </c>
      <c r="H795">
        <v>0</v>
      </c>
      <c r="I795">
        <v>16980.38</v>
      </c>
      <c r="J795" s="184">
        <f t="shared" si="37"/>
        <v>-16980.38</v>
      </c>
      <c r="K795" s="192">
        <f t="shared" si="38"/>
        <v>0</v>
      </c>
      <c r="L795" s="192">
        <f t="shared" si="39"/>
        <v>16980.38</v>
      </c>
    </row>
    <row r="796" spans="1:12" ht="12.75">
      <c r="A796" t="s">
        <v>268</v>
      </c>
      <c r="B796" t="s">
        <v>146</v>
      </c>
      <c r="C796" t="s">
        <v>147</v>
      </c>
      <c r="D796">
        <v>0</v>
      </c>
      <c r="E796">
        <v>162.35</v>
      </c>
      <c r="H796">
        <v>0</v>
      </c>
      <c r="I796">
        <v>162.35</v>
      </c>
      <c r="J796" s="184">
        <f t="shared" si="37"/>
        <v>-162.35</v>
      </c>
      <c r="K796" s="192">
        <f t="shared" si="38"/>
        <v>0</v>
      </c>
      <c r="L796" s="192">
        <f t="shared" si="39"/>
        <v>162.35</v>
      </c>
    </row>
    <row r="797" spans="1:12" ht="12.75">
      <c r="A797" t="s">
        <v>268</v>
      </c>
      <c r="B797" t="s">
        <v>148</v>
      </c>
      <c r="C797" t="s">
        <v>149</v>
      </c>
      <c r="D797">
        <v>0</v>
      </c>
      <c r="E797">
        <v>608.04</v>
      </c>
      <c r="F797">
        <v>0</v>
      </c>
      <c r="G797">
        <v>379.40000000000003</v>
      </c>
      <c r="H797">
        <v>0</v>
      </c>
      <c r="I797">
        <v>987.44</v>
      </c>
      <c r="J797" s="184">
        <f t="shared" si="37"/>
        <v>-987.44</v>
      </c>
      <c r="K797" s="192">
        <f t="shared" si="38"/>
        <v>0</v>
      </c>
      <c r="L797" s="192">
        <f t="shared" si="39"/>
        <v>987.44</v>
      </c>
    </row>
    <row r="798" spans="1:12" ht="12.75">
      <c r="A798" t="s">
        <v>268</v>
      </c>
      <c r="B798" t="s">
        <v>150</v>
      </c>
      <c r="C798" t="s">
        <v>151</v>
      </c>
      <c r="D798">
        <v>0</v>
      </c>
      <c r="E798">
        <v>1920.47</v>
      </c>
      <c r="H798">
        <v>0</v>
      </c>
      <c r="I798">
        <v>1920.47</v>
      </c>
      <c r="J798" s="184">
        <f t="shared" si="37"/>
        <v>-1920.47</v>
      </c>
      <c r="K798" s="192">
        <f t="shared" si="38"/>
        <v>0</v>
      </c>
      <c r="L798" s="192">
        <f t="shared" si="39"/>
        <v>1920.47</v>
      </c>
    </row>
    <row r="799" spans="1:12" ht="12.75">
      <c r="A799" t="s">
        <v>268</v>
      </c>
      <c r="B799" t="s">
        <v>152</v>
      </c>
      <c r="C799" t="s">
        <v>153</v>
      </c>
      <c r="D799">
        <v>0</v>
      </c>
      <c r="E799">
        <v>5966.049999999999</v>
      </c>
      <c r="H799">
        <v>0</v>
      </c>
      <c r="I799">
        <v>5966.049999999999</v>
      </c>
      <c r="J799" s="184">
        <f t="shared" si="37"/>
        <v>-5966.049999999999</v>
      </c>
      <c r="K799" s="192">
        <f t="shared" si="38"/>
        <v>0</v>
      </c>
      <c r="L799" s="192">
        <f t="shared" si="39"/>
        <v>5966.049999999999</v>
      </c>
    </row>
    <row r="800" spans="1:12" ht="12.75">
      <c r="A800" t="s">
        <v>268</v>
      </c>
      <c r="B800" t="s">
        <v>154</v>
      </c>
      <c r="C800" t="s">
        <v>155</v>
      </c>
      <c r="D800">
        <v>0</v>
      </c>
      <c r="E800">
        <v>21354.78</v>
      </c>
      <c r="H800">
        <v>0</v>
      </c>
      <c r="I800">
        <v>21354.78</v>
      </c>
      <c r="J800" s="184">
        <f t="shared" si="37"/>
        <v>-21354.78</v>
      </c>
      <c r="K800" s="192">
        <f t="shared" si="38"/>
        <v>0</v>
      </c>
      <c r="L800" s="192">
        <f t="shared" si="39"/>
        <v>21354.78</v>
      </c>
    </row>
    <row r="801" spans="1:12" ht="12.75">
      <c r="A801" t="s">
        <v>268</v>
      </c>
      <c r="B801" t="s">
        <v>156</v>
      </c>
      <c r="C801" t="s">
        <v>157</v>
      </c>
      <c r="D801">
        <v>0</v>
      </c>
      <c r="E801">
        <v>162.5</v>
      </c>
      <c r="H801">
        <v>0</v>
      </c>
      <c r="I801">
        <v>162.5</v>
      </c>
      <c r="J801" s="184">
        <f t="shared" si="37"/>
        <v>-162.5</v>
      </c>
      <c r="K801" s="192">
        <f t="shared" si="38"/>
        <v>0</v>
      </c>
      <c r="L801" s="192">
        <f t="shared" si="39"/>
        <v>162.5</v>
      </c>
    </row>
    <row r="802" spans="1:12" ht="12.75">
      <c r="A802" t="s">
        <v>268</v>
      </c>
      <c r="B802" t="s">
        <v>158</v>
      </c>
      <c r="C802" t="s">
        <v>159</v>
      </c>
      <c r="D802">
        <v>0</v>
      </c>
      <c r="E802">
        <v>1585.97</v>
      </c>
      <c r="F802">
        <v>0</v>
      </c>
      <c r="G802">
        <v>4212.81</v>
      </c>
      <c r="H802">
        <v>0</v>
      </c>
      <c r="I802">
        <v>5798.780000000001</v>
      </c>
      <c r="J802" s="184">
        <f t="shared" si="37"/>
        <v>-5798.780000000001</v>
      </c>
      <c r="K802" s="192">
        <f t="shared" si="38"/>
        <v>0</v>
      </c>
      <c r="L802" s="192">
        <f t="shared" si="39"/>
        <v>5798.780000000001</v>
      </c>
    </row>
    <row r="803" spans="1:12" ht="12.75">
      <c r="A803" t="s">
        <v>268</v>
      </c>
      <c r="B803" t="s">
        <v>160</v>
      </c>
      <c r="C803" t="s">
        <v>161</v>
      </c>
      <c r="D803">
        <v>0</v>
      </c>
      <c r="E803">
        <v>3350.37</v>
      </c>
      <c r="F803">
        <v>0</v>
      </c>
      <c r="G803">
        <v>25.97</v>
      </c>
      <c r="H803">
        <v>0</v>
      </c>
      <c r="I803">
        <v>3376.3399999999997</v>
      </c>
      <c r="J803" s="184">
        <f t="shared" si="37"/>
        <v>-3376.3399999999997</v>
      </c>
      <c r="K803" s="192">
        <f t="shared" si="38"/>
        <v>0</v>
      </c>
      <c r="L803" s="192">
        <f t="shared" si="39"/>
        <v>3376.3399999999997</v>
      </c>
    </row>
    <row r="804" spans="1:12" ht="12.75">
      <c r="A804" t="s">
        <v>268</v>
      </c>
      <c r="B804" t="s">
        <v>162</v>
      </c>
      <c r="C804" t="s">
        <v>163</v>
      </c>
      <c r="D804">
        <v>6554.41</v>
      </c>
      <c r="E804">
        <v>0</v>
      </c>
      <c r="H804">
        <v>6554.41</v>
      </c>
      <c r="I804">
        <v>0</v>
      </c>
      <c r="J804" s="184">
        <f t="shared" si="37"/>
        <v>6554.41</v>
      </c>
      <c r="K804" s="192">
        <f t="shared" si="38"/>
        <v>6554.41</v>
      </c>
      <c r="L804" s="192">
        <f t="shared" si="39"/>
        <v>0</v>
      </c>
    </row>
    <row r="805" spans="1:12" ht="12.75">
      <c r="A805" t="s">
        <v>268</v>
      </c>
      <c r="B805" t="s">
        <v>164</v>
      </c>
      <c r="C805" t="s">
        <v>165</v>
      </c>
      <c r="D805">
        <v>0</v>
      </c>
      <c r="E805">
        <v>131.22</v>
      </c>
      <c r="H805">
        <v>0</v>
      </c>
      <c r="I805">
        <v>131.22</v>
      </c>
      <c r="J805" s="184">
        <f aca="true" t="shared" si="40" ref="J805:J843">SUM(H805,-I805)</f>
        <v>-131.22</v>
      </c>
      <c r="K805" s="192">
        <f t="shared" si="38"/>
        <v>0</v>
      </c>
      <c r="L805" s="192">
        <f t="shared" si="39"/>
        <v>131.22</v>
      </c>
    </row>
    <row r="806" spans="1:12" ht="12.75">
      <c r="A806" t="s">
        <v>268</v>
      </c>
      <c r="B806" t="s">
        <v>166</v>
      </c>
      <c r="C806" t="s">
        <v>167</v>
      </c>
      <c r="D806">
        <v>755.78</v>
      </c>
      <c r="E806">
        <v>0</v>
      </c>
      <c r="H806">
        <v>755.78</v>
      </c>
      <c r="I806">
        <v>0</v>
      </c>
      <c r="J806" s="184">
        <f t="shared" si="40"/>
        <v>755.78</v>
      </c>
      <c r="K806" s="192">
        <f t="shared" si="38"/>
        <v>755.78</v>
      </c>
      <c r="L806" s="192">
        <f t="shared" si="39"/>
        <v>0</v>
      </c>
    </row>
    <row r="807" spans="1:12" ht="12.75">
      <c r="A807" t="s">
        <v>268</v>
      </c>
      <c r="B807" t="s">
        <v>168</v>
      </c>
      <c r="C807" t="s">
        <v>169</v>
      </c>
      <c r="D807">
        <v>3092.6900000000005</v>
      </c>
      <c r="E807">
        <v>0</v>
      </c>
      <c r="H807">
        <v>3092.6900000000005</v>
      </c>
      <c r="I807">
        <v>0</v>
      </c>
      <c r="J807" s="184">
        <f t="shared" si="40"/>
        <v>3092.6900000000005</v>
      </c>
      <c r="K807" s="192">
        <f t="shared" si="38"/>
        <v>3092.6900000000005</v>
      </c>
      <c r="L807" s="192">
        <f t="shared" si="39"/>
        <v>0</v>
      </c>
    </row>
    <row r="808" spans="1:12" ht="12.75">
      <c r="A808" t="s">
        <v>268</v>
      </c>
      <c r="B808" t="s">
        <v>170</v>
      </c>
      <c r="C808" t="s">
        <v>171</v>
      </c>
      <c r="D808">
        <v>0</v>
      </c>
      <c r="E808">
        <v>0</v>
      </c>
      <c r="H808">
        <v>0</v>
      </c>
      <c r="I808">
        <v>0</v>
      </c>
      <c r="J808" s="184">
        <f t="shared" si="40"/>
        <v>0</v>
      </c>
      <c r="K808" s="192">
        <f t="shared" si="38"/>
        <v>0</v>
      </c>
      <c r="L808" s="192">
        <f t="shared" si="39"/>
        <v>0</v>
      </c>
    </row>
    <row r="809" spans="1:12" ht="12.75">
      <c r="A809" t="s">
        <v>268</v>
      </c>
      <c r="B809" t="s">
        <v>172</v>
      </c>
      <c r="C809" t="s">
        <v>173</v>
      </c>
      <c r="D809">
        <v>0</v>
      </c>
      <c r="E809">
        <v>12092.38</v>
      </c>
      <c r="F809">
        <v>0</v>
      </c>
      <c r="G809">
        <v>3630.870000000001</v>
      </c>
      <c r="H809">
        <v>0</v>
      </c>
      <c r="I809">
        <v>15723.25</v>
      </c>
      <c r="J809" s="184">
        <f t="shared" si="40"/>
        <v>-15723.25</v>
      </c>
      <c r="K809" s="192">
        <f t="shared" si="38"/>
        <v>0</v>
      </c>
      <c r="L809" s="192">
        <f t="shared" si="39"/>
        <v>15723.25</v>
      </c>
    </row>
    <row r="810" spans="1:15" ht="12.75">
      <c r="A810" t="s">
        <v>269</v>
      </c>
      <c r="B810" t="s">
        <v>174</v>
      </c>
      <c r="C810" t="s">
        <v>175</v>
      </c>
      <c r="D810">
        <v>0</v>
      </c>
      <c r="E810">
        <v>42650.389999999985</v>
      </c>
      <c r="F810">
        <v>11019.77</v>
      </c>
      <c r="G810">
        <v>37254.700000000004</v>
      </c>
      <c r="H810">
        <v>11019.77</v>
      </c>
      <c r="I810">
        <v>79905.09</v>
      </c>
      <c r="J810" s="184">
        <f t="shared" si="40"/>
        <v>-68885.31999999999</v>
      </c>
      <c r="K810" s="192">
        <f t="shared" si="38"/>
        <v>0</v>
      </c>
      <c r="L810" s="192">
        <f t="shared" si="39"/>
        <v>68885.31999999999</v>
      </c>
      <c r="O810" s="184">
        <f>SUM(J810:J813)</f>
        <v>-107448.04000000001</v>
      </c>
    </row>
    <row r="811" spans="1:12" ht="12.75">
      <c r="A811" t="s">
        <v>269</v>
      </c>
      <c r="B811" t="s">
        <v>176</v>
      </c>
      <c r="C811" t="s">
        <v>177</v>
      </c>
      <c r="D811">
        <v>0</v>
      </c>
      <c r="E811">
        <v>40577.030000000006</v>
      </c>
      <c r="H811">
        <v>0</v>
      </c>
      <c r="I811">
        <v>40577.030000000006</v>
      </c>
      <c r="J811" s="184">
        <f t="shared" si="40"/>
        <v>-40577.030000000006</v>
      </c>
      <c r="K811" s="192">
        <f t="shared" si="38"/>
        <v>0</v>
      </c>
      <c r="L811" s="192">
        <f t="shared" si="39"/>
        <v>40577.030000000006</v>
      </c>
    </row>
    <row r="812" spans="1:12" ht="12.75">
      <c r="A812" t="s">
        <v>269</v>
      </c>
      <c r="B812" t="s">
        <v>178</v>
      </c>
      <c r="C812" t="s">
        <v>179</v>
      </c>
      <c r="D812">
        <v>0</v>
      </c>
      <c r="E812">
        <v>2208.06</v>
      </c>
      <c r="H812">
        <v>0</v>
      </c>
      <c r="I812">
        <v>2208.06</v>
      </c>
      <c r="J812" s="184">
        <f t="shared" si="40"/>
        <v>-2208.06</v>
      </c>
      <c r="K812" s="192">
        <f t="shared" si="38"/>
        <v>0</v>
      </c>
      <c r="L812" s="192">
        <f t="shared" si="39"/>
        <v>2208.06</v>
      </c>
    </row>
    <row r="813" spans="1:12" ht="12.75">
      <c r="A813" t="s">
        <v>269</v>
      </c>
      <c r="B813" t="s">
        <v>180</v>
      </c>
      <c r="C813" t="s">
        <v>181</v>
      </c>
      <c r="D813">
        <v>4222.370000000001</v>
      </c>
      <c r="E813">
        <v>0</v>
      </c>
      <c r="H813">
        <v>4222.370000000001</v>
      </c>
      <c r="I813">
        <v>0</v>
      </c>
      <c r="J813" s="184">
        <f t="shared" si="40"/>
        <v>4222.370000000001</v>
      </c>
      <c r="K813" s="192">
        <f t="shared" si="38"/>
        <v>4222.370000000001</v>
      </c>
      <c r="L813" s="192">
        <f t="shared" si="39"/>
        <v>0</v>
      </c>
    </row>
    <row r="814" spans="1:12" ht="12.75">
      <c r="A814" t="s">
        <v>270</v>
      </c>
      <c r="B814" t="s">
        <v>182</v>
      </c>
      <c r="C814" t="s">
        <v>183</v>
      </c>
      <c r="D814">
        <v>0</v>
      </c>
      <c r="E814">
        <v>321.07</v>
      </c>
      <c r="H814">
        <v>0</v>
      </c>
      <c r="I814">
        <v>321.07</v>
      </c>
      <c r="J814" s="184">
        <f t="shared" si="40"/>
        <v>-321.07</v>
      </c>
      <c r="K814" s="192">
        <f t="shared" si="38"/>
        <v>0</v>
      </c>
      <c r="L814" s="192">
        <f t="shared" si="39"/>
        <v>321.07</v>
      </c>
    </row>
    <row r="815" spans="1:15" ht="12.75">
      <c r="A815" t="s">
        <v>271</v>
      </c>
      <c r="B815" t="s">
        <v>184</v>
      </c>
      <c r="C815" t="s">
        <v>185</v>
      </c>
      <c r="F815">
        <v>47064</v>
      </c>
      <c r="G815">
        <v>0</v>
      </c>
      <c r="H815">
        <v>47064</v>
      </c>
      <c r="I815">
        <v>0</v>
      </c>
      <c r="J815" s="184">
        <f t="shared" si="40"/>
        <v>47064</v>
      </c>
      <c r="K815" s="192">
        <f aca="true" t="shared" si="41" ref="K815:K843">IF(J815&gt;0,J815,0)</f>
        <v>47064</v>
      </c>
      <c r="L815" s="192">
        <f aca="true" t="shared" si="42" ref="L815:L843">IF(J815&lt;0,-J815,0)</f>
        <v>0</v>
      </c>
      <c r="O815" s="184">
        <f>SUM(J815:J833)</f>
        <v>199664.6066490095</v>
      </c>
    </row>
    <row r="816" spans="1:12" ht="12.75">
      <c r="A816" t="s">
        <v>271</v>
      </c>
      <c r="B816" t="s">
        <v>186</v>
      </c>
      <c r="C816" t="s">
        <v>185</v>
      </c>
      <c r="F816">
        <v>36143.27</v>
      </c>
      <c r="G816">
        <v>0</v>
      </c>
      <c r="H816">
        <v>36143.27</v>
      </c>
      <c r="I816">
        <v>0</v>
      </c>
      <c r="J816" s="184">
        <f t="shared" si="40"/>
        <v>36143.27</v>
      </c>
      <c r="K816" s="192">
        <f t="shared" si="41"/>
        <v>36143.27</v>
      </c>
      <c r="L816" s="192">
        <f t="shared" si="42"/>
        <v>0</v>
      </c>
    </row>
    <row r="817" spans="1:12" ht="12.75">
      <c r="A817" t="s">
        <v>271</v>
      </c>
      <c r="B817" t="s">
        <v>187</v>
      </c>
      <c r="C817" t="s">
        <v>188</v>
      </c>
      <c r="F817">
        <v>13183.560000000001</v>
      </c>
      <c r="G817">
        <v>0</v>
      </c>
      <c r="H817">
        <v>13183.560000000001</v>
      </c>
      <c r="I817">
        <v>0</v>
      </c>
      <c r="J817" s="184">
        <f t="shared" si="40"/>
        <v>13183.560000000001</v>
      </c>
      <c r="K817" s="192">
        <f t="shared" si="41"/>
        <v>13183.560000000001</v>
      </c>
      <c r="L817" s="192">
        <f t="shared" si="42"/>
        <v>0</v>
      </c>
    </row>
    <row r="818" spans="1:12" ht="12.75">
      <c r="A818" t="s">
        <v>271</v>
      </c>
      <c r="B818" t="s">
        <v>189</v>
      </c>
      <c r="C818" t="s">
        <v>188</v>
      </c>
      <c r="F818">
        <v>9924.97</v>
      </c>
      <c r="G818">
        <v>0</v>
      </c>
      <c r="H818">
        <v>9924.97</v>
      </c>
      <c r="I818">
        <v>0</v>
      </c>
      <c r="J818" s="184">
        <f t="shared" si="40"/>
        <v>9924.97</v>
      </c>
      <c r="K818" s="192">
        <f t="shared" si="41"/>
        <v>9924.97</v>
      </c>
      <c r="L818" s="192">
        <f t="shared" si="42"/>
        <v>0</v>
      </c>
    </row>
    <row r="819" spans="1:12" ht="12.75">
      <c r="A819" t="s">
        <v>272</v>
      </c>
      <c r="B819" t="s">
        <v>190</v>
      </c>
      <c r="C819" t="s">
        <v>191</v>
      </c>
      <c r="F819">
        <v>3439.0199999999995</v>
      </c>
      <c r="G819">
        <v>0</v>
      </c>
      <c r="H819">
        <v>3439.0199999999995</v>
      </c>
      <c r="I819">
        <v>0</v>
      </c>
      <c r="J819" s="184">
        <f t="shared" si="40"/>
        <v>3439.0199999999995</v>
      </c>
      <c r="K819" s="192">
        <f t="shared" si="41"/>
        <v>3439.0199999999995</v>
      </c>
      <c r="L819" s="192">
        <f t="shared" si="42"/>
        <v>0</v>
      </c>
    </row>
    <row r="820" spans="1:12" ht="12.75">
      <c r="A820" t="s">
        <v>272</v>
      </c>
      <c r="B820" t="s">
        <v>192</v>
      </c>
      <c r="C820" t="s">
        <v>193</v>
      </c>
      <c r="F820">
        <v>17625</v>
      </c>
      <c r="G820">
        <v>0</v>
      </c>
      <c r="H820">
        <v>17625</v>
      </c>
      <c r="I820">
        <v>0</v>
      </c>
      <c r="J820" s="184">
        <f t="shared" si="40"/>
        <v>17625</v>
      </c>
      <c r="K820" s="192">
        <f t="shared" si="41"/>
        <v>17625</v>
      </c>
      <c r="L820" s="192">
        <f t="shared" si="42"/>
        <v>0</v>
      </c>
    </row>
    <row r="821" spans="1:12" ht="12.75">
      <c r="A821" t="s">
        <v>273</v>
      </c>
      <c r="B821" t="s">
        <v>194</v>
      </c>
      <c r="C821" t="s">
        <v>195</v>
      </c>
      <c r="F821">
        <v>28.21</v>
      </c>
      <c r="G821">
        <v>0</v>
      </c>
      <c r="H821">
        <v>28.21</v>
      </c>
      <c r="I821">
        <v>0</v>
      </c>
      <c r="J821" s="184">
        <f t="shared" si="40"/>
        <v>28.21</v>
      </c>
      <c r="K821" s="192">
        <f t="shared" si="41"/>
        <v>28.21</v>
      </c>
      <c r="L821" s="192">
        <f t="shared" si="42"/>
        <v>0</v>
      </c>
    </row>
    <row r="822" spans="1:12" ht="12.75">
      <c r="A822" t="s">
        <v>274</v>
      </c>
      <c r="B822" t="s">
        <v>196</v>
      </c>
      <c r="C822" t="s">
        <v>197</v>
      </c>
      <c r="F822">
        <v>405</v>
      </c>
      <c r="G822">
        <v>0</v>
      </c>
      <c r="H822">
        <v>405</v>
      </c>
      <c r="I822">
        <v>0</v>
      </c>
      <c r="J822" s="184">
        <f t="shared" si="40"/>
        <v>405</v>
      </c>
      <c r="K822" s="192">
        <f t="shared" si="41"/>
        <v>405</v>
      </c>
      <c r="L822" s="192">
        <f t="shared" si="42"/>
        <v>0</v>
      </c>
    </row>
    <row r="823" spans="1:12" ht="12.75">
      <c r="A823" t="s">
        <v>274</v>
      </c>
      <c r="B823" t="s">
        <v>198</v>
      </c>
      <c r="C823" t="s">
        <v>199</v>
      </c>
      <c r="F823">
        <v>93.42</v>
      </c>
      <c r="G823">
        <v>0</v>
      </c>
      <c r="H823">
        <v>93.42</v>
      </c>
      <c r="I823">
        <v>0</v>
      </c>
      <c r="J823" s="184">
        <f t="shared" si="40"/>
        <v>93.42</v>
      </c>
      <c r="K823" s="192">
        <f t="shared" si="41"/>
        <v>93.42</v>
      </c>
      <c r="L823" s="192">
        <f t="shared" si="42"/>
        <v>0</v>
      </c>
    </row>
    <row r="824" spans="1:12" ht="12.75">
      <c r="A824" t="s">
        <v>274</v>
      </c>
      <c r="B824" t="s">
        <v>200</v>
      </c>
      <c r="C824" t="s">
        <v>201</v>
      </c>
      <c r="F824">
        <v>113.81</v>
      </c>
      <c r="G824">
        <v>0</v>
      </c>
      <c r="H824">
        <v>113.81</v>
      </c>
      <c r="I824">
        <v>0</v>
      </c>
      <c r="J824" s="184">
        <f t="shared" si="40"/>
        <v>113.81</v>
      </c>
      <c r="K824" s="192">
        <f t="shared" si="41"/>
        <v>113.81</v>
      </c>
      <c r="L824" s="192">
        <f t="shared" si="42"/>
        <v>0</v>
      </c>
    </row>
    <row r="825" spans="1:12" ht="12.75">
      <c r="A825" t="s">
        <v>274</v>
      </c>
      <c r="B825" t="s">
        <v>202</v>
      </c>
      <c r="C825" t="s">
        <v>203</v>
      </c>
      <c r="F825">
        <v>16.35</v>
      </c>
      <c r="G825">
        <v>0</v>
      </c>
      <c r="H825">
        <v>16.35</v>
      </c>
      <c r="I825">
        <v>0</v>
      </c>
      <c r="J825" s="184">
        <f t="shared" si="40"/>
        <v>16.35</v>
      </c>
      <c r="K825" s="192">
        <f t="shared" si="41"/>
        <v>16.35</v>
      </c>
      <c r="L825" s="192">
        <f t="shared" si="42"/>
        <v>0</v>
      </c>
    </row>
    <row r="826" spans="1:12" ht="12.75">
      <c r="A826" t="s">
        <v>274</v>
      </c>
      <c r="B826" t="s">
        <v>204</v>
      </c>
      <c r="C826" t="s">
        <v>205</v>
      </c>
      <c r="F826">
        <v>68</v>
      </c>
      <c r="G826">
        <v>0</v>
      </c>
      <c r="H826">
        <v>68</v>
      </c>
      <c r="I826">
        <v>0</v>
      </c>
      <c r="J826" s="184">
        <f t="shared" si="40"/>
        <v>68</v>
      </c>
      <c r="K826" s="192">
        <f t="shared" si="41"/>
        <v>68</v>
      </c>
      <c r="L826" s="192">
        <f t="shared" si="42"/>
        <v>0</v>
      </c>
    </row>
    <row r="827" spans="1:12" ht="12.75">
      <c r="A827" t="s">
        <v>274</v>
      </c>
      <c r="B827" t="s">
        <v>206</v>
      </c>
      <c r="C827" t="s">
        <v>207</v>
      </c>
      <c r="F827">
        <v>2464.49</v>
      </c>
      <c r="G827">
        <v>0</v>
      </c>
      <c r="H827">
        <v>2464.49</v>
      </c>
      <c r="I827">
        <v>0</v>
      </c>
      <c r="J827" s="184">
        <f t="shared" si="40"/>
        <v>2464.49</v>
      </c>
      <c r="K827" s="192">
        <f t="shared" si="41"/>
        <v>2464.49</v>
      </c>
      <c r="L827" s="192">
        <f t="shared" si="42"/>
        <v>0</v>
      </c>
    </row>
    <row r="828" spans="1:12" ht="12.75">
      <c r="A828" t="s">
        <v>274</v>
      </c>
      <c r="B828" t="s">
        <v>208</v>
      </c>
      <c r="C828" t="s">
        <v>209</v>
      </c>
      <c r="F828">
        <v>8543.14</v>
      </c>
      <c r="G828">
        <v>0</v>
      </c>
      <c r="H828">
        <v>8543.14</v>
      </c>
      <c r="I828">
        <v>0</v>
      </c>
      <c r="J828" s="184">
        <f t="shared" si="40"/>
        <v>8543.14</v>
      </c>
      <c r="K828" s="192">
        <f t="shared" si="41"/>
        <v>8543.14</v>
      </c>
      <c r="L828" s="192">
        <f t="shared" si="42"/>
        <v>0</v>
      </c>
    </row>
    <row r="829" spans="1:12" ht="12.75">
      <c r="A829" t="s">
        <v>274</v>
      </c>
      <c r="B829" t="s">
        <v>210</v>
      </c>
      <c r="C829" t="s">
        <v>211</v>
      </c>
      <c r="F829">
        <v>2615.93</v>
      </c>
      <c r="G829">
        <v>0</v>
      </c>
      <c r="H829">
        <v>2615.93</v>
      </c>
      <c r="I829">
        <v>0</v>
      </c>
      <c r="J829" s="184">
        <f t="shared" si="40"/>
        <v>2615.93</v>
      </c>
      <c r="K829" s="192">
        <f t="shared" si="41"/>
        <v>2615.93</v>
      </c>
      <c r="L829" s="192">
        <f t="shared" si="42"/>
        <v>0</v>
      </c>
    </row>
    <row r="830" spans="1:12" ht="12.75">
      <c r="A830" t="s">
        <v>275</v>
      </c>
      <c r="B830" t="s">
        <v>212</v>
      </c>
      <c r="C830" t="s">
        <v>213</v>
      </c>
      <c r="F830">
        <v>16506.676449009545</v>
      </c>
      <c r="G830">
        <v>0</v>
      </c>
      <c r="H830">
        <v>16506.676449009545</v>
      </c>
      <c r="I830">
        <v>0</v>
      </c>
      <c r="J830" s="184">
        <f t="shared" si="40"/>
        <v>16506.676449009545</v>
      </c>
      <c r="K830" s="192">
        <f t="shared" si="41"/>
        <v>16506.676449009545</v>
      </c>
      <c r="L830" s="192">
        <f t="shared" si="42"/>
        <v>0</v>
      </c>
    </row>
    <row r="831" spans="1:12" ht="12.75">
      <c r="A831" t="s">
        <v>275</v>
      </c>
      <c r="B831" t="s">
        <v>214</v>
      </c>
      <c r="C831" t="s">
        <v>215</v>
      </c>
      <c r="F831">
        <v>39555.8002</v>
      </c>
      <c r="G831">
        <v>0</v>
      </c>
      <c r="H831">
        <v>39555.8002</v>
      </c>
      <c r="I831">
        <v>0</v>
      </c>
      <c r="J831" s="184">
        <f t="shared" si="40"/>
        <v>39555.8002</v>
      </c>
      <c r="K831" s="192">
        <f t="shared" si="41"/>
        <v>39555.8002</v>
      </c>
      <c r="L831" s="192">
        <f t="shared" si="42"/>
        <v>0</v>
      </c>
    </row>
    <row r="832" spans="1:12" ht="12.75">
      <c r="A832" t="s">
        <v>275</v>
      </c>
      <c r="B832" t="s">
        <v>216</v>
      </c>
      <c r="C832" t="s">
        <v>217</v>
      </c>
      <c r="F832">
        <v>794</v>
      </c>
      <c r="G832">
        <v>0</v>
      </c>
      <c r="H832">
        <v>794</v>
      </c>
      <c r="I832">
        <v>0</v>
      </c>
      <c r="J832" s="184">
        <f t="shared" si="40"/>
        <v>794</v>
      </c>
      <c r="K832" s="192">
        <f t="shared" si="41"/>
        <v>794</v>
      </c>
      <c r="L832" s="192">
        <f t="shared" si="42"/>
        <v>0</v>
      </c>
    </row>
    <row r="833" spans="1:12" ht="12.75">
      <c r="A833" t="s">
        <v>275</v>
      </c>
      <c r="B833" t="s">
        <v>218</v>
      </c>
      <c r="C833" t="s">
        <v>219</v>
      </c>
      <c r="F833">
        <v>1079.96</v>
      </c>
      <c r="G833">
        <v>0</v>
      </c>
      <c r="H833">
        <v>1079.96</v>
      </c>
      <c r="I833">
        <v>0</v>
      </c>
      <c r="J833" s="184">
        <f t="shared" si="40"/>
        <v>1079.96</v>
      </c>
      <c r="K833" s="192">
        <f t="shared" si="41"/>
        <v>1079.96</v>
      </c>
      <c r="L833" s="192">
        <f t="shared" si="42"/>
        <v>0</v>
      </c>
    </row>
    <row r="834" spans="1:15" ht="12.75">
      <c r="A834" t="s">
        <v>276</v>
      </c>
      <c r="B834" t="s">
        <v>220</v>
      </c>
      <c r="C834" t="s">
        <v>221</v>
      </c>
      <c r="F834">
        <v>0</v>
      </c>
      <c r="G834">
        <v>34125</v>
      </c>
      <c r="H834">
        <v>0</v>
      </c>
      <c r="I834">
        <v>34125</v>
      </c>
      <c r="J834" s="184">
        <f t="shared" si="40"/>
        <v>-34125</v>
      </c>
      <c r="K834" s="192">
        <f t="shared" si="41"/>
        <v>0</v>
      </c>
      <c r="L834" s="192">
        <f t="shared" si="42"/>
        <v>34125</v>
      </c>
      <c r="O834" s="184">
        <f>SUM(J834:J841)</f>
        <v>-134933.98</v>
      </c>
    </row>
    <row r="835" spans="1:12" ht="12.75">
      <c r="A835" t="s">
        <v>277</v>
      </c>
      <c r="B835" t="s">
        <v>222</v>
      </c>
      <c r="C835" t="s">
        <v>223</v>
      </c>
      <c r="F835">
        <v>0</v>
      </c>
      <c r="G835">
        <v>2040</v>
      </c>
      <c r="H835">
        <v>0</v>
      </c>
      <c r="I835">
        <v>2040</v>
      </c>
      <c r="J835" s="184">
        <f t="shared" si="40"/>
        <v>-2040</v>
      </c>
      <c r="K835" s="192">
        <f t="shared" si="41"/>
        <v>0</v>
      </c>
      <c r="L835" s="192">
        <f t="shared" si="42"/>
        <v>2040</v>
      </c>
    </row>
    <row r="836" spans="1:12" ht="12.75">
      <c r="A836" t="s">
        <v>277</v>
      </c>
      <c r="B836" t="s">
        <v>224</v>
      </c>
      <c r="C836" t="s">
        <v>225</v>
      </c>
      <c r="F836">
        <v>0</v>
      </c>
      <c r="G836">
        <v>3000</v>
      </c>
      <c r="H836">
        <v>0</v>
      </c>
      <c r="I836">
        <v>3000</v>
      </c>
      <c r="J836" s="184">
        <f t="shared" si="40"/>
        <v>-3000</v>
      </c>
      <c r="K836" s="192">
        <f t="shared" si="41"/>
        <v>0</v>
      </c>
      <c r="L836" s="192">
        <f t="shared" si="42"/>
        <v>3000</v>
      </c>
    </row>
    <row r="837" spans="1:12" ht="12.75">
      <c r="A837" t="s">
        <v>277</v>
      </c>
      <c r="B837" t="s">
        <v>226</v>
      </c>
      <c r="C837" t="s">
        <v>227</v>
      </c>
      <c r="F837">
        <v>0</v>
      </c>
      <c r="G837">
        <v>710</v>
      </c>
      <c r="H837">
        <v>0</v>
      </c>
      <c r="I837">
        <v>710</v>
      </c>
      <c r="J837" s="184">
        <f t="shared" si="40"/>
        <v>-710</v>
      </c>
      <c r="K837" s="192">
        <f t="shared" si="41"/>
        <v>0</v>
      </c>
      <c r="L837" s="192">
        <f t="shared" si="42"/>
        <v>710</v>
      </c>
    </row>
    <row r="838" spans="1:12" ht="12.75">
      <c r="A838" t="s">
        <v>277</v>
      </c>
      <c r="B838" t="s">
        <v>228</v>
      </c>
      <c r="C838" t="s">
        <v>229</v>
      </c>
      <c r="F838">
        <v>0</v>
      </c>
      <c r="G838">
        <v>1593</v>
      </c>
      <c r="H838">
        <v>0</v>
      </c>
      <c r="I838">
        <v>1593</v>
      </c>
      <c r="J838" s="184">
        <f t="shared" si="40"/>
        <v>-1593</v>
      </c>
      <c r="K838" s="192">
        <f t="shared" si="41"/>
        <v>0</v>
      </c>
      <c r="L838" s="192">
        <f t="shared" si="42"/>
        <v>1593</v>
      </c>
    </row>
    <row r="839" spans="1:12" ht="12.75">
      <c r="A839" t="s">
        <v>277</v>
      </c>
      <c r="B839" t="s">
        <v>230</v>
      </c>
      <c r="C839" t="s">
        <v>231</v>
      </c>
      <c r="F839">
        <v>0</v>
      </c>
      <c r="G839">
        <v>2465.7</v>
      </c>
      <c r="H839">
        <v>0</v>
      </c>
      <c r="I839">
        <v>2465.7</v>
      </c>
      <c r="J839" s="184">
        <f t="shared" si="40"/>
        <v>-2465.7</v>
      </c>
      <c r="K839" s="192">
        <f t="shared" si="41"/>
        <v>0</v>
      </c>
      <c r="L839" s="192">
        <f t="shared" si="42"/>
        <v>2465.7</v>
      </c>
    </row>
    <row r="840" spans="1:12" ht="12.75">
      <c r="A840" t="s">
        <v>277</v>
      </c>
      <c r="B840" t="s">
        <v>232</v>
      </c>
      <c r="C840" t="s">
        <v>233</v>
      </c>
      <c r="F840">
        <v>0</v>
      </c>
      <c r="G840">
        <v>0.32</v>
      </c>
      <c r="H840">
        <v>0</v>
      </c>
      <c r="I840">
        <v>0.32</v>
      </c>
      <c r="J840" s="184">
        <f t="shared" si="40"/>
        <v>-0.32</v>
      </c>
      <c r="K840" s="192">
        <f t="shared" si="41"/>
        <v>0</v>
      </c>
      <c r="L840" s="192">
        <f t="shared" si="42"/>
        <v>0.32</v>
      </c>
    </row>
    <row r="841" spans="1:12" ht="12.75">
      <c r="A841" t="s">
        <v>277</v>
      </c>
      <c r="B841" t="s">
        <v>234</v>
      </c>
      <c r="C841" t="s">
        <v>235</v>
      </c>
      <c r="F841">
        <v>0</v>
      </c>
      <c r="G841">
        <v>90999.96</v>
      </c>
      <c r="H841">
        <v>0</v>
      </c>
      <c r="I841">
        <v>90999.96</v>
      </c>
      <c r="J841" s="184">
        <f t="shared" si="40"/>
        <v>-90999.96</v>
      </c>
      <c r="K841" s="192">
        <f t="shared" si="41"/>
        <v>0</v>
      </c>
      <c r="L841" s="192">
        <f t="shared" si="42"/>
        <v>90999.96</v>
      </c>
    </row>
    <row r="842" spans="1:12" ht="12.75">
      <c r="A842" t="s">
        <v>278</v>
      </c>
      <c r="B842" t="s">
        <v>236</v>
      </c>
      <c r="C842" t="s">
        <v>237</v>
      </c>
      <c r="F842">
        <v>1903.1</v>
      </c>
      <c r="G842">
        <v>0</v>
      </c>
      <c r="H842">
        <v>1903.1</v>
      </c>
      <c r="I842">
        <v>0</v>
      </c>
      <c r="J842" s="184">
        <f t="shared" si="40"/>
        <v>1903.1</v>
      </c>
      <c r="K842" s="192">
        <f t="shared" si="41"/>
        <v>1903.1</v>
      </c>
      <c r="L842" s="192">
        <f t="shared" si="42"/>
        <v>0</v>
      </c>
    </row>
    <row r="843" spans="1:12" ht="12.75">
      <c r="A843" t="s">
        <v>278</v>
      </c>
      <c r="B843" t="s">
        <v>239</v>
      </c>
      <c r="C843" t="s">
        <v>240</v>
      </c>
      <c r="F843">
        <v>0</v>
      </c>
      <c r="G843">
        <v>14000</v>
      </c>
      <c r="H843">
        <v>0</v>
      </c>
      <c r="I843">
        <v>14000</v>
      </c>
      <c r="J843" s="184">
        <f t="shared" si="40"/>
        <v>-14000</v>
      </c>
      <c r="K843" s="192">
        <f t="shared" si="41"/>
        <v>0</v>
      </c>
      <c r="L843" s="192">
        <f t="shared" si="42"/>
        <v>14000</v>
      </c>
    </row>
    <row r="846" ht="12.75">
      <c r="J846" s="184">
        <f>SUM(J835:J841)</f>
        <v>-100808.98000000001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KERAMONTE</dc:creator>
  <cp:keywords/>
  <dc:description/>
  <cp:lastModifiedBy>G&amp;E</cp:lastModifiedBy>
  <cp:lastPrinted>2015-07-04T20:51:37Z</cp:lastPrinted>
  <dcterms:created xsi:type="dcterms:W3CDTF">1997-11-11T15:21:33Z</dcterms:created>
  <dcterms:modified xsi:type="dcterms:W3CDTF">2015-07-08T10:36:46Z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2099424181</vt:i4>
  </property>
  <property fmtid="{D5CDD505-2E9C-101B-9397-08002B2CF9AE}" pid="3" name="_EmailSubject">
    <vt:lpwstr/>
  </property>
  <property fmtid="{D5CDD505-2E9C-101B-9397-08002B2CF9AE}" pid="4" name="_AuthorEmail">
    <vt:lpwstr>kyrimis@lamaplast.gr</vt:lpwstr>
  </property>
  <property fmtid="{D5CDD505-2E9C-101B-9397-08002B2CF9AE}" pid="5" name="_AuthorEmailDisplayName">
    <vt:lpwstr>INTERNAL KYRIMIS PANAGIOTIS</vt:lpwstr>
  </property>
  <property fmtid="{D5CDD505-2E9C-101B-9397-08002B2CF9AE}" pid="6" name="_ReviewingToolsShownOnce">
    <vt:lpwstr/>
  </property>
</Properties>
</file>